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25" activeTab="0"/>
  </bookViews>
  <sheets>
    <sheet name="rozpočet 2016,17,18" sheetId="1" r:id="rId1"/>
    <sheet name="rozpočet 2017,18,19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<sst xmlns="http://schemas.openxmlformats.org/spreadsheetml/2006/main" count="69" uniqueCount="46">
  <si>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HZS Středočeského kraje</t>
  </si>
  <si>
    <t>Souhrnné ukazatele</t>
  </si>
  <si>
    <t>Příjmy celkem</t>
  </si>
  <si>
    <t>Výdaje celkem</t>
  </si>
  <si>
    <t>Specifické ukazatele - příjmy</t>
  </si>
  <si>
    <t>Daňové příjmy</t>
  </si>
  <si>
    <t>Příjmy z pojistného na soc. zab. a příspěvku na státní politiku zaměstnanosti</t>
  </si>
  <si>
    <t xml:space="preserve">              v tom: pojistné na důchodové pojištění</t>
  </si>
  <si>
    <t xml:space="preserve">                           pojistné na nemocenské pojištění a příspěvek na státní politiku                  </t>
  </si>
  <si>
    <t xml:space="preserve">                           zaměstnanosti</t>
  </si>
  <si>
    <t>Nedaňové příjmy, kapitálové příjmy a přijaté transfery celkem</t>
  </si>
  <si>
    <t xml:space="preserve">                          příjmy z prostředků finančních mechanismů</t>
  </si>
  <si>
    <t>Specifické ukazatele - výdaje</t>
  </si>
  <si>
    <t>Výdaje Policie ČR</t>
  </si>
  <si>
    <t>Výdaje Hasičského záchranného sboru ČR</t>
  </si>
  <si>
    <t xml:space="preserve">Výdaje na zabezpečení  plnění úkolů Ministerstva vnitra a ostatních OSS </t>
  </si>
  <si>
    <t>Výdaje na státní sportovní reprezentaci</t>
  </si>
  <si>
    <t>Dávky důchodového pojištění</t>
  </si>
  <si>
    <t>Ostatní sociální dávky</t>
  </si>
  <si>
    <t>Průřezové ukazatele</t>
  </si>
  <si>
    <r>
      <t>Platy zaměstnanců a ostatní platby za provedenou práci,</t>
    </r>
    <r>
      <rPr>
        <i/>
        <sz val="9"/>
        <rFont val="Times New Roman"/>
        <family val="1"/>
      </rPr>
      <t xml:space="preserve"> z toho:</t>
    </r>
  </si>
  <si>
    <t xml:space="preserve">     Platy zaměstnanců v pracovním poměru</t>
  </si>
  <si>
    <t xml:space="preserve">     Platy zaměstnanců ozbrojených sborů a složek ve služebním poměru</t>
  </si>
  <si>
    <t>Platy státních úředníků</t>
  </si>
  <si>
    <t xml:space="preserve">     Ostatní platby za provedenou práci</t>
  </si>
  <si>
    <t xml:space="preserve">Povinné pojistné placené zaměstnavatelem   </t>
  </si>
  <si>
    <t xml:space="preserve">Převod fondu kulturních a sociálních potřeb </t>
  </si>
  <si>
    <t>Výdaje na výzkum, vývoj a inovace celkem</t>
  </si>
  <si>
    <t>v tom: ze státního rozpočtu</t>
  </si>
  <si>
    <t xml:space="preserve">            v tom: institucionální podpora celkem</t>
  </si>
  <si>
    <t xml:space="preserve">                        účelová podpora celkem</t>
  </si>
  <si>
    <t xml:space="preserve">            podíl prostředků zahraničních programů</t>
  </si>
  <si>
    <t>Účelová podpora na programy aplikovaného výzkumu, vývoje a inovací</t>
  </si>
  <si>
    <t>Institucionální podpora výzkumných organizací podle zhodnocení jimi dosažených výsledků</t>
  </si>
  <si>
    <t>Zahraniční rozvojová spolupráce</t>
  </si>
  <si>
    <t>Program sociální prevence a prevence kriminality</t>
  </si>
  <si>
    <t>Výdaje na programy vedené v ISPROFIN EDS/SMVS celkem</t>
  </si>
  <si>
    <t>Ostatní běžné výdaje (není závazný ukazatel stanovený MF)*</t>
  </si>
  <si>
    <t>Za rozpočet: kpt. Mgr. E. Brabcová</t>
  </si>
  <si>
    <t>Rozpis závazných limitů a ukazatelů na roky 2017, 2018 a 2019</t>
  </si>
  <si>
    <t>Rozpis závazných limitů a ukazatelů na roky 2016, 2017 a 2018</t>
  </si>
  <si>
    <t>v  Kč</t>
  </si>
  <si>
    <t xml:space="preserve">              v tom: příjmy z rozpočtu EU - bez SZP celkem</t>
  </si>
  <si>
    <t xml:space="preserve">                          ostatní nedaňové příjmy,kapit. příjmy a přijaté transfery</t>
  </si>
  <si>
    <t>Výdaje spolufinancované zcela nebo částečně z rozpočtu EU bez SPZ celkem</t>
  </si>
  <si>
    <t>v tom : ze státního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</si>
</sst>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6" fillId="0" borderId="0" xfId="46" applyFont="1">
      <alignment/>
      <protection/>
    </xf>
    <xf numFmtId="0" fontId="4" fillId="0" borderId="10" xfId="46" applyFont="1" applyBorder="1" applyAlignment="1">
      <alignment horizontal="center"/>
      <protection/>
    </xf>
    <xf numFmtId="0" fontId="4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4" fillId="0" borderId="13" xfId="46" applyFont="1" applyFill="1" applyBorder="1" applyAlignment="1">
      <alignment horizontal="center"/>
      <protection/>
    </xf>
    <xf numFmtId="0" fontId="3" fillId="33" borderId="14" xfId="46" applyFont="1" applyFill="1" applyBorder="1">
      <alignment/>
      <protection/>
    </xf>
    <xf numFmtId="0" fontId="4" fillId="33" borderId="14" xfId="46" applyFont="1" applyFill="1" applyBorder="1" applyAlignment="1">
      <alignment/>
      <protection/>
    </xf>
    <xf numFmtId="0" fontId="3" fillId="33" borderId="15" xfId="46" applyFont="1" applyFill="1" applyBorder="1">
      <alignment/>
      <protection/>
    </xf>
    <xf numFmtId="3" fontId="3" fillId="33" borderId="16" xfId="46" applyNumberFormat="1" applyFont="1" applyFill="1" applyBorder="1">
      <alignment/>
      <protection/>
    </xf>
    <xf numFmtId="0" fontId="3" fillId="33" borderId="14" xfId="46" applyFont="1" applyFill="1" applyBorder="1" applyAlignment="1">
      <alignment horizontal="center"/>
      <protection/>
    </xf>
    <xf numFmtId="0" fontId="3" fillId="33" borderId="17" xfId="46" applyFont="1" applyFill="1" applyBorder="1">
      <alignment/>
      <protection/>
    </xf>
    <xf numFmtId="0" fontId="4" fillId="33" borderId="18" xfId="46" applyFont="1" applyFill="1" applyBorder="1">
      <alignment/>
      <protection/>
    </xf>
    <xf numFmtId="0" fontId="3" fillId="33" borderId="19" xfId="46" applyFont="1" applyFill="1" applyBorder="1">
      <alignment/>
      <protection/>
    </xf>
    <xf numFmtId="0" fontId="3" fillId="33" borderId="20" xfId="46" applyFont="1" applyFill="1" applyBorder="1">
      <alignment/>
      <protection/>
    </xf>
    <xf numFmtId="3" fontId="3" fillId="33" borderId="21" xfId="46" applyNumberFormat="1" applyFont="1" applyFill="1" applyBorder="1">
      <alignment/>
      <protection/>
    </xf>
    <xf numFmtId="0" fontId="3" fillId="33" borderId="22" xfId="46" applyFont="1" applyFill="1" applyBorder="1">
      <alignment/>
      <protection/>
    </xf>
    <xf numFmtId="0" fontId="3" fillId="33" borderId="23" xfId="46" applyFont="1" applyFill="1" applyBorder="1">
      <alignment/>
      <protection/>
    </xf>
    <xf numFmtId="3" fontId="3" fillId="33" borderId="24" xfId="46" applyNumberFormat="1" applyFont="1" applyFill="1" applyBorder="1">
      <alignment/>
      <protection/>
    </xf>
    <xf numFmtId="0" fontId="3" fillId="33" borderId="0" xfId="46" applyFont="1" applyFill="1">
      <alignment/>
      <protection/>
    </xf>
    <xf numFmtId="0" fontId="3" fillId="0" borderId="0" xfId="46" applyFont="1" applyFill="1">
      <alignment/>
      <protection/>
    </xf>
    <xf numFmtId="3" fontId="7" fillId="33" borderId="16" xfId="46" applyNumberFormat="1" applyFont="1" applyFill="1" applyBorder="1">
      <alignment/>
      <protection/>
    </xf>
    <xf numFmtId="0" fontId="3" fillId="0" borderId="17" xfId="46" applyFont="1" applyFill="1" applyBorder="1">
      <alignment/>
      <protection/>
    </xf>
    <xf numFmtId="3" fontId="3" fillId="0" borderId="16" xfId="46" applyNumberFormat="1" applyFont="1" applyFill="1" applyBorder="1">
      <alignment/>
      <protection/>
    </xf>
    <xf numFmtId="0" fontId="3" fillId="0" borderId="25" xfId="46" applyFont="1" applyFill="1" applyBorder="1" applyAlignment="1">
      <alignment wrapText="1"/>
      <protection/>
    </xf>
    <xf numFmtId="3" fontId="3" fillId="0" borderId="26" xfId="46" applyNumberFormat="1" applyFont="1" applyFill="1" applyBorder="1">
      <alignment/>
      <protection/>
    </xf>
    <xf numFmtId="0" fontId="3" fillId="0" borderId="27" xfId="46" applyFont="1" applyFill="1" applyBorder="1">
      <alignment/>
      <protection/>
    </xf>
    <xf numFmtId="3" fontId="3" fillId="0" borderId="28" xfId="46" applyNumberFormat="1" applyFont="1" applyFill="1" applyBorder="1">
      <alignment/>
      <protection/>
    </xf>
    <xf numFmtId="0" fontId="3" fillId="0" borderId="14" xfId="46" applyFont="1" applyFill="1" applyBorder="1">
      <alignment/>
      <protection/>
    </xf>
    <xf numFmtId="0" fontId="3" fillId="0" borderId="19" xfId="46" applyFont="1" applyFill="1" applyBorder="1">
      <alignment/>
      <protection/>
    </xf>
    <xf numFmtId="0" fontId="3" fillId="0" borderId="19" xfId="46" applyFont="1" applyFill="1" applyBorder="1" applyAlignment="1">
      <alignment wrapText="1"/>
      <protection/>
    </xf>
    <xf numFmtId="0" fontId="3" fillId="0" borderId="29" xfId="46" applyFont="1" applyFill="1" applyBorder="1">
      <alignment/>
      <protection/>
    </xf>
    <xf numFmtId="0" fontId="3" fillId="0" borderId="0" xfId="46" applyFont="1" applyBorder="1">
      <alignment/>
      <protection/>
    </xf>
    <xf numFmtId="0" fontId="3" fillId="0" borderId="0" xfId="46" applyFont="1" applyFill="1" applyBorder="1">
      <alignment/>
      <protection/>
    </xf>
    <xf numFmtId="0" fontId="4" fillId="0" borderId="14" xfId="46" applyFont="1" applyFill="1" applyBorder="1" applyAlignment="1">
      <alignment/>
      <protection/>
    </xf>
    <xf numFmtId="0" fontId="7" fillId="11" borderId="17" xfId="46" applyFont="1" applyFill="1" applyBorder="1">
      <alignment/>
      <protection/>
    </xf>
    <xf numFmtId="3" fontId="7" fillId="11" borderId="16" xfId="46" applyNumberFormat="1" applyFont="1" applyFill="1" applyBorder="1" applyAlignment="1">
      <alignment horizontal="right"/>
      <protection/>
    </xf>
    <xf numFmtId="3" fontId="3" fillId="0" borderId="30" xfId="46" applyNumberFormat="1" applyFont="1" applyFill="1" applyBorder="1">
      <alignment/>
      <protection/>
    </xf>
    <xf numFmtId="3" fontId="3" fillId="0" borderId="31" xfId="46" applyNumberFormat="1" applyFont="1" applyFill="1" applyBorder="1">
      <alignment/>
      <protection/>
    </xf>
    <xf numFmtId="3" fontId="3" fillId="0" borderId="32" xfId="46" applyNumberFormat="1" applyFont="1" applyFill="1" applyBorder="1">
      <alignment/>
      <protection/>
    </xf>
    <xf numFmtId="0" fontId="3" fillId="33" borderId="0" xfId="46" applyFont="1" applyFill="1" applyBorder="1">
      <alignment/>
      <protection/>
    </xf>
    <xf numFmtId="3" fontId="3" fillId="0" borderId="0" xfId="46" applyNumberFormat="1" applyFont="1" applyFill="1" applyBorder="1">
      <alignment/>
      <protection/>
    </xf>
    <xf numFmtId="0" fontId="3" fillId="0" borderId="0" xfId="46" applyFont="1" applyFill="1" applyBorder="1" applyAlignment="1">
      <alignment horizontal="center"/>
      <protection/>
    </xf>
    <xf numFmtId="3" fontId="9" fillId="0" borderId="0" xfId="46" applyNumberFormat="1" applyFont="1" applyFill="1" applyBorder="1">
      <alignment/>
      <protection/>
    </xf>
    <xf numFmtId="3" fontId="7" fillId="0" borderId="0" xfId="46" applyNumberFormat="1" applyFont="1" applyFill="1" applyBorder="1">
      <alignment/>
      <protection/>
    </xf>
    <xf numFmtId="3" fontId="10" fillId="0" borderId="0" xfId="46" applyNumberFormat="1" applyFont="1" applyFill="1" applyBorder="1">
      <alignment/>
      <protection/>
    </xf>
    <xf numFmtId="3" fontId="3" fillId="0" borderId="21" xfId="46" applyNumberFormat="1" applyFont="1" applyFill="1" applyBorder="1">
      <alignment/>
      <protection/>
    </xf>
    <xf numFmtId="0" fontId="6" fillId="0" borderId="0" xfId="46" applyFont="1" applyFill="1">
      <alignment/>
      <protection/>
    </xf>
    <xf numFmtId="0" fontId="5" fillId="0" borderId="0" xfId="46" applyFont="1" applyFill="1">
      <alignment/>
      <protection/>
    </xf>
    <xf numFmtId="0" fontId="3" fillId="0" borderId="0" xfId="46" applyFont="1" applyFill="1" applyAlignment="1">
      <alignment horizontal="right"/>
      <protection/>
    </xf>
    <xf numFmtId="0" fontId="4" fillId="0" borderId="33" xfId="46" applyFont="1" applyFill="1" applyBorder="1" applyAlignment="1">
      <alignment horizontal="center"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1" xfId="46" applyFont="1" applyFill="1" applyBorder="1">
      <alignment/>
      <protection/>
    </xf>
    <xf numFmtId="0" fontId="3" fillId="0" borderId="11" xfId="46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3" fillId="0" borderId="30" xfId="46" applyFont="1" applyFill="1" applyBorder="1">
      <alignment/>
      <protection/>
    </xf>
    <xf numFmtId="3" fontId="7" fillId="0" borderId="30" xfId="46" applyNumberFormat="1" applyFont="1" applyFill="1" applyBorder="1">
      <alignment/>
      <protection/>
    </xf>
    <xf numFmtId="0" fontId="3" fillId="0" borderId="14" xfId="46" applyFont="1" applyFill="1" applyBorder="1" applyAlignment="1">
      <alignment horizontal="center"/>
      <protection/>
    </xf>
    <xf numFmtId="0" fontId="3" fillId="0" borderId="16" xfId="46" applyFont="1" applyFill="1" applyBorder="1">
      <alignment/>
      <protection/>
    </xf>
    <xf numFmtId="0" fontId="3" fillId="0" borderId="26" xfId="46" applyFont="1" applyFill="1" applyBorder="1" applyAlignment="1">
      <alignment wrapText="1"/>
      <protection/>
    </xf>
    <xf numFmtId="0" fontId="3" fillId="0" borderId="28" xfId="46" applyFont="1" applyFill="1" applyBorder="1">
      <alignment/>
      <protection/>
    </xf>
    <xf numFmtId="0" fontId="4" fillId="0" borderId="16" xfId="46" applyFont="1" applyFill="1" applyBorder="1">
      <alignment/>
      <protection/>
    </xf>
    <xf numFmtId="0" fontId="3" fillId="0" borderId="21" xfId="46" applyFont="1" applyFill="1" applyBorder="1">
      <alignment/>
      <protection/>
    </xf>
    <xf numFmtId="3" fontId="3" fillId="0" borderId="14" xfId="46" applyNumberFormat="1" applyFont="1" applyFill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34" xfId="46" applyFont="1" applyFill="1" applyBorder="1">
      <alignment/>
      <protection/>
    </xf>
    <xf numFmtId="3" fontId="3" fillId="0" borderId="34" xfId="46" applyNumberFormat="1" applyFont="1" applyFill="1" applyBorder="1">
      <alignment/>
      <protection/>
    </xf>
    <xf numFmtId="3" fontId="3" fillId="0" borderId="24" xfId="46" applyNumberFormat="1" applyFont="1" applyFill="1" applyBorder="1">
      <alignment/>
      <protection/>
    </xf>
    <xf numFmtId="0" fontId="5" fillId="0" borderId="0" xfId="46" applyFont="1" applyAlignment="1">
      <alignment/>
      <protection/>
    </xf>
    <xf numFmtId="0" fontId="0" fillId="0" borderId="0" xfId="0" applyAlignment="1">
      <alignment/>
    </xf>
    <xf numFmtId="0" fontId="7" fillId="11" borderId="16" xfId="46" applyFont="1" applyFill="1" applyBorder="1">
      <alignment/>
      <protection/>
    </xf>
    <xf numFmtId="3" fontId="7" fillId="11" borderId="30" xfId="46" applyNumberFormat="1" applyFont="1" applyFill="1" applyBorder="1" applyAlignment="1">
      <alignment horizontal="right"/>
      <protection/>
    </xf>
    <xf numFmtId="0" fontId="10" fillId="0" borderId="0" xfId="46" applyFont="1" applyFill="1" applyBorder="1">
      <alignment/>
      <protection/>
    </xf>
    <xf numFmtId="0" fontId="7" fillId="0" borderId="0" xfId="46" applyFont="1" applyFill="1" applyBorder="1" applyAlignment="1">
      <alignment vertical="center" wrapText="1"/>
      <protection/>
    </xf>
    <xf numFmtId="0" fontId="7" fillId="0" borderId="0" xfId="46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J58"/>
  <sheetViews>
    <sheetView tabSelected="1" zoomScalePageLayoutView="0" workbookViewId="0" topLeftCell="A1">
      <selection activeCell="N24" sqref="N24"/>
    </sheetView>
  </sheetViews>
  <sheetFormatPr defaultColWidth="12.7109375" defaultRowHeight="15"/>
  <cols>
    <col min="1" max="1" width="3.28125" style="21" customWidth="1"/>
    <col min="2" max="2" width="5.140625" style="21" customWidth="1"/>
    <col min="3" max="3" width="65.421875" style="21" customWidth="1"/>
    <col min="4" max="4" width="14.57421875" style="21" customWidth="1"/>
    <col min="5" max="5" width="14.00390625" style="21" customWidth="1"/>
    <col min="6" max="6" width="12.7109375" style="21" customWidth="1"/>
    <col min="7" max="250" width="9.140625" style="21" customWidth="1"/>
    <col min="251" max="251" width="3.28125" style="21" customWidth="1"/>
    <col min="252" max="252" width="5.140625" style="21" customWidth="1"/>
    <col min="253" max="253" width="65.421875" style="21" customWidth="1"/>
    <col min="254" max="16384" width="12.7109375" style="21" customWidth="1"/>
  </cols>
  <sheetData>
    <row r="2" ht="18.75">
      <c r="C2" s="48" t="s">
        <v>0</v>
      </c>
    </row>
    <row r="4" ht="15.75">
      <c r="C4" s="49" t="s">
        <v>40</v>
      </c>
    </row>
    <row r="5" ht="13.5" thickBot="1">
      <c r="F5" s="50" t="s">
        <v>41</v>
      </c>
    </row>
    <row r="6" spans="4:6" ht="15" thickBot="1">
      <c r="D6" s="51">
        <v>2016</v>
      </c>
      <c r="E6" s="52">
        <v>2017</v>
      </c>
      <c r="F6" s="52">
        <v>2018</v>
      </c>
    </row>
    <row r="7" spans="2:6" ht="14.25">
      <c r="B7" s="53" t="s">
        <v>1</v>
      </c>
      <c r="C7" s="54"/>
      <c r="D7" s="55"/>
      <c r="E7" s="6"/>
      <c r="F7" s="6"/>
    </row>
    <row r="8" spans="2:6" ht="12.75">
      <c r="B8" s="29"/>
      <c r="C8" s="71" t="s">
        <v>2</v>
      </c>
      <c r="D8" s="72">
        <f>SUM(D11,D15)</f>
        <v>147086992</v>
      </c>
      <c r="E8" s="37">
        <f>SUM(E11,E15)</f>
        <v>147086992</v>
      </c>
      <c r="F8" s="37">
        <f>SUM(F11,F15)</f>
        <v>147086992</v>
      </c>
    </row>
    <row r="9" spans="2:6" ht="12.75">
      <c r="B9" s="29"/>
      <c r="C9" s="71" t="s">
        <v>3</v>
      </c>
      <c r="D9" s="72">
        <f>SUM(D20,D21)</f>
        <v>778674996</v>
      </c>
      <c r="E9" s="37">
        <f>SUM(E20,E21)</f>
        <v>923154947</v>
      </c>
      <c r="F9" s="37">
        <f>SUM(F20,F21)</f>
        <v>967857004</v>
      </c>
    </row>
    <row r="10" spans="2:6" ht="14.25">
      <c r="B10" s="35" t="s">
        <v>4</v>
      </c>
      <c r="C10" s="56"/>
      <c r="D10" s="57"/>
      <c r="E10" s="24"/>
      <c r="F10" s="24"/>
    </row>
    <row r="11" spans="2:6" ht="12.75">
      <c r="B11" s="58"/>
      <c r="C11" s="59" t="s">
        <v>6</v>
      </c>
      <c r="D11" s="38">
        <v>144493992</v>
      </c>
      <c r="E11" s="24">
        <v>144493992</v>
      </c>
      <c r="F11" s="24">
        <v>144493992</v>
      </c>
    </row>
    <row r="12" spans="2:6" ht="12.75">
      <c r="B12" s="29"/>
      <c r="C12" s="59" t="s">
        <v>7</v>
      </c>
      <c r="D12" s="38">
        <v>128839104</v>
      </c>
      <c r="E12" s="38">
        <v>128839104</v>
      </c>
      <c r="F12" s="24">
        <v>128839104</v>
      </c>
    </row>
    <row r="13" spans="2:6" ht="12.75">
      <c r="B13" s="29"/>
      <c r="C13" s="60" t="s">
        <v>8</v>
      </c>
      <c r="D13" s="39"/>
      <c r="E13" s="39"/>
      <c r="F13" s="26"/>
    </row>
    <row r="14" spans="2:6" ht="12.75">
      <c r="B14" s="29"/>
      <c r="C14" s="61" t="s">
        <v>9</v>
      </c>
      <c r="D14" s="40">
        <v>16104888</v>
      </c>
      <c r="E14" s="40">
        <v>16104888</v>
      </c>
      <c r="F14" s="28">
        <v>16104888</v>
      </c>
    </row>
    <row r="15" spans="2:6" ht="12.75">
      <c r="B15" s="58"/>
      <c r="C15" s="59" t="s">
        <v>10</v>
      </c>
      <c r="D15" s="38">
        <v>2593000</v>
      </c>
      <c r="E15" s="24">
        <v>2593000</v>
      </c>
      <c r="F15" s="24">
        <v>2593000</v>
      </c>
    </row>
    <row r="16" spans="2:6" ht="12.75">
      <c r="B16" s="29"/>
      <c r="C16" s="59" t="s">
        <v>42</v>
      </c>
      <c r="D16" s="38">
        <v>0</v>
      </c>
      <c r="E16" s="24">
        <v>0</v>
      </c>
      <c r="F16" s="24">
        <v>0</v>
      </c>
    </row>
    <row r="17" spans="2:6" ht="12.75">
      <c r="B17" s="29"/>
      <c r="C17" s="59" t="s">
        <v>11</v>
      </c>
      <c r="D17" s="38">
        <v>0</v>
      </c>
      <c r="E17" s="24">
        <v>0</v>
      </c>
      <c r="F17" s="24">
        <v>0</v>
      </c>
    </row>
    <row r="18" spans="2:6" ht="12.75">
      <c r="B18" s="29"/>
      <c r="C18" s="59" t="s">
        <v>43</v>
      </c>
      <c r="D18" s="38">
        <v>2593000</v>
      </c>
      <c r="E18" s="38">
        <v>2593000</v>
      </c>
      <c r="F18" s="24">
        <v>2593000</v>
      </c>
    </row>
    <row r="19" spans="2:6" ht="14.25">
      <c r="B19" s="35" t="s">
        <v>12</v>
      </c>
      <c r="C19" s="62"/>
      <c r="D19" s="57"/>
      <c r="E19" s="24"/>
      <c r="F19" s="24"/>
    </row>
    <row r="20" spans="2:6" ht="14.25">
      <c r="B20" s="35"/>
      <c r="C20" s="56" t="s">
        <v>14</v>
      </c>
      <c r="D20" s="38">
        <f>SUM(D23,D27,D28,D31,D33)</f>
        <v>771374996</v>
      </c>
      <c r="E20" s="24">
        <f>SUM(E23,E27,E28,E31,E33)</f>
        <v>915854947</v>
      </c>
      <c r="F20" s="24">
        <f>SUM(F23,F27,F28,F31,F33)</f>
        <v>960557004</v>
      </c>
    </row>
    <row r="21" spans="2:6" ht="14.25">
      <c r="B21" s="35"/>
      <c r="C21" s="56" t="s">
        <v>18</v>
      </c>
      <c r="D21" s="38">
        <v>7300000</v>
      </c>
      <c r="E21" s="24">
        <v>7300000</v>
      </c>
      <c r="F21" s="24">
        <v>7300000</v>
      </c>
    </row>
    <row r="22" spans="2:6" ht="14.25">
      <c r="B22" s="35" t="s">
        <v>19</v>
      </c>
      <c r="C22" s="63"/>
      <c r="D22" s="64"/>
      <c r="E22" s="47"/>
      <c r="F22" s="47"/>
    </row>
    <row r="23" spans="2:6" ht="12.75">
      <c r="B23" s="29"/>
      <c r="C23" s="56" t="s">
        <v>20</v>
      </c>
      <c r="D23" s="38">
        <v>491114140</v>
      </c>
      <c r="E23" s="24">
        <v>491114140</v>
      </c>
      <c r="F23" s="24">
        <v>491114140</v>
      </c>
    </row>
    <row r="24" spans="2:6" ht="12.75">
      <c r="B24" s="29"/>
      <c r="C24" s="56" t="s">
        <v>21</v>
      </c>
      <c r="D24" s="24">
        <v>24199374</v>
      </c>
      <c r="E24" s="24">
        <v>24199374</v>
      </c>
      <c r="F24" s="24">
        <v>24199374</v>
      </c>
    </row>
    <row r="25" spans="2:6" ht="12.75">
      <c r="B25" s="29"/>
      <c r="C25" s="56" t="s">
        <v>22</v>
      </c>
      <c r="D25" s="24">
        <v>460139656</v>
      </c>
      <c r="E25" s="24">
        <v>460139656</v>
      </c>
      <c r="F25" s="24">
        <v>460139656</v>
      </c>
    </row>
    <row r="26" spans="2:6" ht="12.75">
      <c r="B26" s="29"/>
      <c r="C26" s="56" t="s">
        <v>24</v>
      </c>
      <c r="D26" s="24">
        <v>6775110</v>
      </c>
      <c r="E26" s="24">
        <v>6775110</v>
      </c>
      <c r="F26" s="24">
        <v>6775110</v>
      </c>
    </row>
    <row r="27" spans="2:6" ht="12.75">
      <c r="B27" s="29"/>
      <c r="C27" s="56" t="s">
        <v>25</v>
      </c>
      <c r="D27" s="38">
        <v>165933274</v>
      </c>
      <c r="E27" s="24">
        <v>165933274</v>
      </c>
      <c r="F27" s="24">
        <v>165933274</v>
      </c>
    </row>
    <row r="28" spans="2:6" ht="12.75">
      <c r="B28" s="29"/>
      <c r="C28" s="56" t="s">
        <v>26</v>
      </c>
      <c r="D28" s="24">
        <v>7265085</v>
      </c>
      <c r="E28" s="24">
        <v>9686781</v>
      </c>
      <c r="F28" s="24">
        <v>9686781</v>
      </c>
    </row>
    <row r="29" spans="2:6" ht="12.75">
      <c r="B29" s="29"/>
      <c r="C29" s="56" t="s">
        <v>44</v>
      </c>
      <c r="D29" s="38">
        <v>20700000</v>
      </c>
      <c r="E29" s="24">
        <v>0</v>
      </c>
      <c r="F29" s="24">
        <v>0</v>
      </c>
    </row>
    <row r="30" spans="2:6" ht="12.75">
      <c r="B30" s="29"/>
      <c r="C30" s="56" t="s">
        <v>45</v>
      </c>
      <c r="D30" s="38">
        <v>20700000</v>
      </c>
      <c r="E30" s="24">
        <v>0</v>
      </c>
      <c r="F30" s="24">
        <v>0</v>
      </c>
    </row>
    <row r="31" spans="2:6" ht="12.75">
      <c r="B31" s="29"/>
      <c r="C31" s="56" t="s">
        <v>36</v>
      </c>
      <c r="D31" s="38">
        <v>24400000</v>
      </c>
      <c r="E31" s="24">
        <f>149810000+18000000</f>
        <v>167810000</v>
      </c>
      <c r="F31" s="24">
        <v>214605539</v>
      </c>
    </row>
    <row r="32" spans="2:6" ht="12.75">
      <c r="B32" s="29"/>
      <c r="C32" s="59"/>
      <c r="D32" s="38"/>
      <c r="E32" s="24"/>
      <c r="F32" s="24"/>
    </row>
    <row r="33" spans="2:6" ht="13.5" thickBot="1">
      <c r="B33" s="65"/>
      <c r="C33" s="66" t="s">
        <v>37</v>
      </c>
      <c r="D33" s="67">
        <v>82662497</v>
      </c>
      <c r="E33" s="68">
        <v>81310752</v>
      </c>
      <c r="F33" s="68">
        <v>79217270</v>
      </c>
    </row>
    <row r="34" spans="3:6" ht="12.75">
      <c r="C34" s="34"/>
      <c r="D34" s="42"/>
      <c r="E34" s="42"/>
      <c r="F34" s="42"/>
    </row>
    <row r="36" spans="2:10" ht="12.75">
      <c r="B36" s="34"/>
      <c r="C36" s="74"/>
      <c r="D36" s="43"/>
      <c r="E36" s="43"/>
      <c r="F36" s="43"/>
      <c r="G36" s="34"/>
      <c r="H36" s="34"/>
      <c r="I36" s="34"/>
      <c r="J36" s="34"/>
    </row>
    <row r="37" spans="2:10" ht="12.75">
      <c r="B37" s="34"/>
      <c r="C37" s="34"/>
      <c r="D37" s="42"/>
      <c r="E37" s="42"/>
      <c r="F37" s="42"/>
      <c r="G37" s="34"/>
      <c r="H37" s="34"/>
      <c r="I37" s="34"/>
      <c r="J37" s="34"/>
    </row>
    <row r="38" spans="2:10" ht="12.75">
      <c r="B38" s="34"/>
      <c r="C38" s="34"/>
      <c r="D38" s="42"/>
      <c r="E38" s="42"/>
      <c r="F38" s="42"/>
      <c r="G38" s="34"/>
      <c r="H38" s="34"/>
      <c r="I38" s="34"/>
      <c r="J38" s="34"/>
    </row>
    <row r="39" spans="2:10" ht="12.75">
      <c r="B39" s="34"/>
      <c r="C39" s="34"/>
      <c r="D39" s="42"/>
      <c r="E39" s="42"/>
      <c r="F39" s="42"/>
      <c r="G39" s="34"/>
      <c r="H39" s="34"/>
      <c r="I39" s="34"/>
      <c r="J39" s="34"/>
    </row>
    <row r="40" spans="2:10" ht="12.75">
      <c r="B40" s="34"/>
      <c r="C40" s="34"/>
      <c r="D40" s="42"/>
      <c r="E40" s="42"/>
      <c r="F40" s="42"/>
      <c r="G40" s="34"/>
      <c r="H40" s="34"/>
      <c r="I40" s="34"/>
      <c r="J40" s="34"/>
    </row>
    <row r="41" spans="2:10" ht="13.5">
      <c r="B41" s="34"/>
      <c r="C41" s="73"/>
      <c r="D41" s="44"/>
      <c r="E41" s="44"/>
      <c r="F41" s="44"/>
      <c r="G41" s="34"/>
      <c r="H41" s="34"/>
      <c r="I41" s="34"/>
      <c r="J41" s="34"/>
    </row>
    <row r="42" spans="2:10" ht="12.75">
      <c r="B42" s="34"/>
      <c r="C42" s="34"/>
      <c r="D42" s="34"/>
      <c r="E42" s="34"/>
      <c r="F42" s="34"/>
      <c r="G42" s="34"/>
      <c r="H42" s="34"/>
      <c r="I42" s="34"/>
      <c r="J42" s="34"/>
    </row>
    <row r="43" spans="2:10" ht="12.75">
      <c r="B43" s="34"/>
      <c r="C43" s="75"/>
      <c r="D43" s="43"/>
      <c r="E43" s="43"/>
      <c r="F43" s="43"/>
      <c r="G43" s="34"/>
      <c r="H43" s="34"/>
      <c r="I43" s="34"/>
      <c r="J43" s="34"/>
    </row>
    <row r="44" spans="2:10" ht="12.75">
      <c r="B44" s="34"/>
      <c r="C44" s="34"/>
      <c r="D44" s="42"/>
      <c r="E44" s="42"/>
      <c r="F44" s="42"/>
      <c r="G44" s="34"/>
      <c r="H44" s="34"/>
      <c r="I44" s="34"/>
      <c r="J44" s="34"/>
    </row>
    <row r="45" spans="2:10" ht="12.75">
      <c r="B45" s="34"/>
      <c r="C45" s="34"/>
      <c r="D45" s="42"/>
      <c r="E45" s="42"/>
      <c r="F45" s="42"/>
      <c r="G45" s="34"/>
      <c r="H45" s="34"/>
      <c r="I45" s="34"/>
      <c r="J45" s="34"/>
    </row>
    <row r="46" spans="2:10" ht="13.5">
      <c r="B46" s="34"/>
      <c r="C46" s="73"/>
      <c r="D46" s="44"/>
      <c r="E46" s="44"/>
      <c r="F46" s="44"/>
      <c r="G46" s="34"/>
      <c r="H46" s="34"/>
      <c r="I46" s="34"/>
      <c r="J46" s="34"/>
    </row>
    <row r="47" spans="2:10" ht="12.75">
      <c r="B47" s="34"/>
      <c r="C47" s="34"/>
      <c r="D47" s="34"/>
      <c r="E47" s="34"/>
      <c r="F47" s="34"/>
      <c r="G47" s="34"/>
      <c r="H47" s="34"/>
      <c r="I47" s="34"/>
      <c r="J47" s="34"/>
    </row>
    <row r="48" spans="2:10" ht="12.75">
      <c r="B48" s="34"/>
      <c r="C48" s="34"/>
      <c r="D48" s="34"/>
      <c r="E48" s="34"/>
      <c r="F48" s="34"/>
      <c r="G48" s="34"/>
      <c r="H48" s="34"/>
      <c r="I48" s="34"/>
      <c r="J48" s="34"/>
    </row>
    <row r="49" spans="2:10" ht="12.75">
      <c r="B49" s="34"/>
      <c r="C49" s="34"/>
      <c r="D49" s="34"/>
      <c r="E49" s="34"/>
      <c r="F49" s="34"/>
      <c r="G49" s="34"/>
      <c r="H49" s="34"/>
      <c r="I49" s="34"/>
      <c r="J49" s="34"/>
    </row>
    <row r="50" spans="2:10" ht="12.75">
      <c r="B50" s="34"/>
      <c r="C50" s="34"/>
      <c r="D50" s="34"/>
      <c r="E50" s="34"/>
      <c r="F50" s="34"/>
      <c r="G50" s="34"/>
      <c r="H50" s="34"/>
      <c r="I50" s="34"/>
      <c r="J50" s="34"/>
    </row>
    <row r="51" spans="2:10" ht="12.75">
      <c r="B51" s="34"/>
      <c r="C51" s="34"/>
      <c r="D51" s="34"/>
      <c r="E51" s="34"/>
      <c r="F51" s="34"/>
      <c r="G51" s="34"/>
      <c r="H51" s="34"/>
      <c r="I51" s="34"/>
      <c r="J51" s="34"/>
    </row>
    <row r="52" spans="2:10" ht="12.75">
      <c r="B52" s="34"/>
      <c r="C52" s="34"/>
      <c r="D52" s="34"/>
      <c r="E52" s="34"/>
      <c r="F52" s="34"/>
      <c r="G52" s="34"/>
      <c r="H52" s="34"/>
      <c r="I52" s="34"/>
      <c r="J52" s="34"/>
    </row>
    <row r="53" spans="2:10" ht="12.75">
      <c r="B53" s="34"/>
      <c r="C53" s="34"/>
      <c r="D53" s="34"/>
      <c r="E53" s="34"/>
      <c r="F53" s="34"/>
      <c r="G53" s="34"/>
      <c r="H53" s="34"/>
      <c r="I53" s="34"/>
      <c r="J53" s="34"/>
    </row>
    <row r="54" spans="2:10" ht="12.75">
      <c r="B54" s="34"/>
      <c r="C54" s="34"/>
      <c r="D54" s="34"/>
      <c r="E54" s="34"/>
      <c r="F54" s="34"/>
      <c r="G54" s="34"/>
      <c r="H54" s="34"/>
      <c r="I54" s="34"/>
      <c r="J54" s="34"/>
    </row>
    <row r="55" spans="2:10" ht="12.75">
      <c r="B55" s="34"/>
      <c r="C55" s="34"/>
      <c r="D55" s="34"/>
      <c r="E55" s="34"/>
      <c r="F55" s="34"/>
      <c r="G55" s="34"/>
      <c r="H55" s="34"/>
      <c r="I55" s="34"/>
      <c r="J55" s="34"/>
    </row>
    <row r="56" spans="2:10" ht="12.75">
      <c r="B56" s="34"/>
      <c r="C56" s="34"/>
      <c r="D56" s="34"/>
      <c r="E56" s="34"/>
      <c r="F56" s="34"/>
      <c r="G56" s="34"/>
      <c r="H56" s="34"/>
      <c r="I56" s="34"/>
      <c r="J56" s="34"/>
    </row>
    <row r="57" spans="2:10" ht="12.75">
      <c r="B57" s="34"/>
      <c r="C57" s="34"/>
      <c r="D57" s="34"/>
      <c r="E57" s="34"/>
      <c r="F57" s="34"/>
      <c r="G57" s="34"/>
      <c r="H57" s="34"/>
      <c r="I57" s="34"/>
      <c r="J57" s="34"/>
    </row>
    <row r="58" spans="2:10" ht="12.75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/>
  <printOptions/>
  <pageMargins left="0.7" right="0.7" top="0.787401575" bottom="0.7874015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H75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1" customWidth="1"/>
    <col min="2" max="2" width="5.140625" style="1" customWidth="1"/>
    <col min="3" max="3" width="65.421875" style="1" customWidth="1"/>
    <col min="4" max="4" width="12.7109375" style="1" customWidth="1"/>
    <col min="5" max="5" width="14.421875" style="1" customWidth="1"/>
    <col min="6" max="6" width="13.140625" style="1" customWidth="1"/>
    <col min="7" max="16384" width="9.140625" style="1" customWidth="1"/>
  </cols>
  <sheetData>
    <row r="2" ht="18.75">
      <c r="C2" s="2" t="s">
        <v>0</v>
      </c>
    </row>
    <row r="4" spans="3:6" ht="15.75">
      <c r="C4" s="69" t="s">
        <v>39</v>
      </c>
      <c r="D4" s="70"/>
      <c r="E4" s="70"/>
      <c r="F4" s="70"/>
    </row>
    <row r="5" ht="13.5" thickBot="1"/>
    <row r="6" spans="4:6" ht="18" customHeight="1" thickBot="1">
      <c r="D6" s="3">
        <v>2017</v>
      </c>
      <c r="E6" s="3">
        <v>2018</v>
      </c>
      <c r="F6" s="3">
        <v>2019</v>
      </c>
    </row>
    <row r="7" spans="2:6" ht="18" customHeight="1">
      <c r="B7" s="4" t="s">
        <v>1</v>
      </c>
      <c r="C7" s="5"/>
      <c r="D7" s="6"/>
      <c r="E7" s="6"/>
      <c r="F7" s="6"/>
    </row>
    <row r="8" spans="2:6" ht="18" customHeight="1">
      <c r="B8" s="7"/>
      <c r="C8" s="36" t="s">
        <v>2</v>
      </c>
      <c r="D8" s="37">
        <f>D11+D12+D16</f>
        <v>154727598</v>
      </c>
      <c r="E8" s="37">
        <f>E11+E12+E16</f>
        <v>154727598</v>
      </c>
      <c r="F8" s="37">
        <f>F11+F12+F16</f>
        <v>152137191</v>
      </c>
    </row>
    <row r="9" spans="2:6" ht="18" customHeight="1">
      <c r="B9" s="7"/>
      <c r="C9" s="36" t="s">
        <v>3</v>
      </c>
      <c r="D9" s="37">
        <f>SUM(D24,D26,D31,D32,D42:D43,D44)</f>
        <v>791180553</v>
      </c>
      <c r="E9" s="37">
        <f>SUM(E24,E26,E31,E32,E42,E44)</f>
        <v>785513071</v>
      </c>
      <c r="F9" s="37">
        <f>SUM(F24,F26,F31,F32,F42,F44)</f>
        <v>785663071</v>
      </c>
    </row>
    <row r="10" spans="2:6" ht="18" customHeight="1">
      <c r="B10" s="8" t="s">
        <v>4</v>
      </c>
      <c r="C10" s="9"/>
      <c r="D10" s="22"/>
      <c r="E10" s="10"/>
      <c r="F10" s="10"/>
    </row>
    <row r="11" spans="2:6" ht="13.5" customHeight="1" hidden="1">
      <c r="B11" s="11"/>
      <c r="C11" s="12" t="s">
        <v>5</v>
      </c>
      <c r="D11" s="10">
        <v>0</v>
      </c>
      <c r="E11" s="10">
        <v>0</v>
      </c>
      <c r="F11" s="10">
        <v>0</v>
      </c>
    </row>
    <row r="12" spans="2:6" ht="13.5" customHeight="1">
      <c r="B12" s="11"/>
      <c r="C12" s="23" t="s">
        <v>6</v>
      </c>
      <c r="D12" s="24">
        <f>D13+D15</f>
        <v>152134598</v>
      </c>
      <c r="E12" s="24">
        <v>152134598</v>
      </c>
      <c r="F12" s="24">
        <v>152134598</v>
      </c>
    </row>
    <row r="13" spans="2:6" ht="13.5" customHeight="1">
      <c r="B13" s="7"/>
      <c r="C13" s="23" t="s">
        <v>7</v>
      </c>
      <c r="D13" s="24">
        <v>135230754</v>
      </c>
      <c r="E13" s="24">
        <v>135230754</v>
      </c>
      <c r="F13" s="24">
        <v>135230754</v>
      </c>
    </row>
    <row r="14" spans="2:6" ht="14.25" customHeight="1">
      <c r="B14" s="7"/>
      <c r="C14" s="25" t="s">
        <v>8</v>
      </c>
      <c r="D14" s="26"/>
      <c r="E14" s="26"/>
      <c r="F14" s="26"/>
    </row>
    <row r="15" spans="2:6" ht="12.75">
      <c r="B15" s="7"/>
      <c r="C15" s="27" t="s">
        <v>9</v>
      </c>
      <c r="D15" s="28">
        <v>16903844</v>
      </c>
      <c r="E15" s="28">
        <v>16903844</v>
      </c>
      <c r="F15" s="28">
        <v>16903844</v>
      </c>
    </row>
    <row r="16" spans="2:6" ht="13.5" customHeight="1">
      <c r="B16" s="11"/>
      <c r="C16" s="23" t="s">
        <v>10</v>
      </c>
      <c r="D16" s="24">
        <v>2593000</v>
      </c>
      <c r="E16" s="24">
        <f>E17+E18+E19</f>
        <v>2593000</v>
      </c>
      <c r="F16" s="24">
        <v>2593</v>
      </c>
    </row>
    <row r="17" spans="2:6" ht="13.5" customHeight="1" hidden="1">
      <c r="B17" s="7"/>
      <c r="C17" s="12" t="s">
        <v>11</v>
      </c>
      <c r="D17" s="10">
        <v>0</v>
      </c>
      <c r="E17" s="24">
        <v>0</v>
      </c>
      <c r="F17" s="24">
        <v>0</v>
      </c>
    </row>
    <row r="18" spans="2:6" ht="18" customHeight="1">
      <c r="B18" s="8" t="s">
        <v>12</v>
      </c>
      <c r="C18" s="13"/>
      <c r="D18" s="22"/>
      <c r="E18" s="24"/>
      <c r="F18" s="24"/>
    </row>
    <row r="19" spans="2:6" ht="13.5" customHeight="1" hidden="1">
      <c r="B19" s="8"/>
      <c r="C19" s="14" t="s">
        <v>13</v>
      </c>
      <c r="D19" s="10">
        <v>0</v>
      </c>
      <c r="E19" s="24">
        <v>2593000</v>
      </c>
      <c r="F19" s="24">
        <v>2593000</v>
      </c>
    </row>
    <row r="20" spans="2:6" s="21" customFormat="1" ht="13.5" customHeight="1">
      <c r="B20" s="35"/>
      <c r="C20" s="30" t="s">
        <v>14</v>
      </c>
      <c r="D20" s="24">
        <f>D9-D24</f>
        <v>784180553</v>
      </c>
      <c r="E20" s="24">
        <f>SUM(E26,E31,E32,E44)</f>
        <v>778313071</v>
      </c>
      <c r="F20" s="24">
        <f>F9-F24</f>
        <v>778313071</v>
      </c>
    </row>
    <row r="21" spans="2:6" ht="13.5" customHeight="1" hidden="1">
      <c r="B21" s="8"/>
      <c r="C21" s="14" t="s">
        <v>15</v>
      </c>
      <c r="D21" s="10">
        <v>0</v>
      </c>
      <c r="E21" s="24">
        <v>0</v>
      </c>
      <c r="F21" s="24">
        <v>0</v>
      </c>
    </row>
    <row r="22" spans="2:6" ht="13.5" customHeight="1" hidden="1">
      <c r="B22" s="8"/>
      <c r="C22" s="14" t="s">
        <v>16</v>
      </c>
      <c r="D22" s="10">
        <v>0</v>
      </c>
      <c r="E22" s="24" t="e">
        <f>E9-E25-#REF!</f>
        <v>#REF!</v>
      </c>
      <c r="F22" s="24" t="e">
        <f>F9-F25-#REF!</f>
        <v>#REF!</v>
      </c>
    </row>
    <row r="23" spans="2:6" ht="13.5" customHeight="1" hidden="1">
      <c r="B23" s="8"/>
      <c r="C23" s="14" t="s">
        <v>17</v>
      </c>
      <c r="D23" s="10">
        <v>0</v>
      </c>
      <c r="E23" s="24">
        <v>0</v>
      </c>
      <c r="F23" s="24">
        <v>0</v>
      </c>
    </row>
    <row r="24" spans="2:6" ht="13.5" customHeight="1">
      <c r="B24" s="8"/>
      <c r="C24" s="14" t="s">
        <v>18</v>
      </c>
      <c r="D24" s="10">
        <v>7000000</v>
      </c>
      <c r="E24" s="24">
        <v>7200000</v>
      </c>
      <c r="F24" s="24">
        <v>7350000</v>
      </c>
    </row>
    <row r="25" spans="2:6" ht="18" customHeight="1">
      <c r="B25" s="8" t="s">
        <v>19</v>
      </c>
      <c r="C25" s="15"/>
      <c r="D25" s="16"/>
      <c r="E25" s="24"/>
      <c r="F25" s="24"/>
    </row>
    <row r="26" spans="2:6" ht="13.5" customHeight="1">
      <c r="B26" s="29"/>
      <c r="C26" s="30" t="s">
        <v>20</v>
      </c>
      <c r="D26" s="24">
        <f>D27+D28+D29+D30</f>
        <v>514909438</v>
      </c>
      <c r="E26" s="24">
        <f>E27+E28+E29+E30</f>
        <v>514909438</v>
      </c>
      <c r="F26" s="24">
        <f>F27+F28+F29+F30</f>
        <v>514909438</v>
      </c>
    </row>
    <row r="27" spans="2:6" ht="13.5" customHeight="1">
      <c r="B27" s="29"/>
      <c r="C27" s="30" t="s">
        <v>21</v>
      </c>
      <c r="D27" s="24">
        <v>25167349</v>
      </c>
      <c r="E27" s="24">
        <v>25167349</v>
      </c>
      <c r="F27" s="24">
        <v>25167349</v>
      </c>
    </row>
    <row r="28" spans="2:8" ht="13.5" customHeight="1">
      <c r="B28" s="29"/>
      <c r="C28" s="30" t="s">
        <v>22</v>
      </c>
      <c r="D28" s="24">
        <v>482966979</v>
      </c>
      <c r="E28" s="24">
        <v>482966979</v>
      </c>
      <c r="F28" s="24">
        <v>482966979</v>
      </c>
      <c r="H28" s="33"/>
    </row>
    <row r="29" spans="2:8" ht="13.5" customHeight="1" hidden="1">
      <c r="B29" s="29"/>
      <c r="C29" s="30" t="s">
        <v>23</v>
      </c>
      <c r="D29" s="24">
        <v>0</v>
      </c>
      <c r="E29" s="24">
        <v>0</v>
      </c>
      <c r="F29" s="24">
        <v>0</v>
      </c>
      <c r="H29" s="33"/>
    </row>
    <row r="30" spans="2:8" ht="13.5" customHeight="1">
      <c r="B30" s="29"/>
      <c r="C30" s="30" t="s">
        <v>24</v>
      </c>
      <c r="D30" s="24">
        <v>6775110</v>
      </c>
      <c r="E30" s="24">
        <v>6775110</v>
      </c>
      <c r="F30" s="24">
        <v>6775110</v>
      </c>
      <c r="H30" s="33"/>
    </row>
    <row r="31" spans="2:8" ht="13.5" customHeight="1">
      <c r="B31" s="29"/>
      <c r="C31" s="30" t="s">
        <v>25</v>
      </c>
      <c r="D31" s="24">
        <v>174023676</v>
      </c>
      <c r="E31" s="24">
        <v>174023676</v>
      </c>
      <c r="F31" s="24">
        <v>174023676</v>
      </c>
      <c r="H31" s="33"/>
    </row>
    <row r="32" spans="2:8" ht="13.5" customHeight="1">
      <c r="B32" s="29"/>
      <c r="C32" s="30" t="s">
        <v>26</v>
      </c>
      <c r="D32" s="24">
        <v>10162687</v>
      </c>
      <c r="E32" s="24">
        <v>10162687</v>
      </c>
      <c r="F32" s="24">
        <v>10162687</v>
      </c>
      <c r="H32" s="33"/>
    </row>
    <row r="33" spans="2:8" ht="13.5" customHeight="1" hidden="1">
      <c r="B33" s="29"/>
      <c r="C33" s="30" t="s">
        <v>27</v>
      </c>
      <c r="D33" s="24">
        <f>D34</f>
        <v>0</v>
      </c>
      <c r="E33" s="10">
        <f>E34</f>
        <v>0</v>
      </c>
      <c r="F33" s="24">
        <f>F34</f>
        <v>0</v>
      </c>
      <c r="H33" s="33"/>
    </row>
    <row r="34" spans="2:8" ht="13.5" customHeight="1" hidden="1">
      <c r="B34" s="29"/>
      <c r="C34" s="30" t="s">
        <v>28</v>
      </c>
      <c r="D34" s="24">
        <f>D35+D36</f>
        <v>0</v>
      </c>
      <c r="E34" s="16">
        <f>E35+E36</f>
        <v>0</v>
      </c>
      <c r="F34" s="47">
        <f>F35+F36</f>
        <v>0</v>
      </c>
      <c r="H34" s="33"/>
    </row>
    <row r="35" spans="2:8" ht="13.5" customHeight="1" hidden="1">
      <c r="B35" s="29"/>
      <c r="C35" s="30" t="s">
        <v>29</v>
      </c>
      <c r="D35" s="24"/>
      <c r="E35" s="10"/>
      <c r="F35" s="24"/>
      <c r="H35" s="33"/>
    </row>
    <row r="36" spans="2:8" ht="13.5" customHeight="1" hidden="1">
      <c r="B36" s="29"/>
      <c r="C36" s="30" t="s">
        <v>30</v>
      </c>
      <c r="D36" s="24"/>
      <c r="E36" s="10"/>
      <c r="F36" s="24"/>
      <c r="H36" s="33"/>
    </row>
    <row r="37" spans="2:8" ht="13.5" customHeight="1" hidden="1">
      <c r="B37" s="29"/>
      <c r="C37" s="30" t="s">
        <v>31</v>
      </c>
      <c r="D37" s="24">
        <v>0</v>
      </c>
      <c r="E37" s="10">
        <v>0</v>
      </c>
      <c r="F37" s="24">
        <v>0</v>
      </c>
      <c r="H37" s="33"/>
    </row>
    <row r="38" spans="2:8" ht="13.5" customHeight="1" hidden="1">
      <c r="B38" s="29"/>
      <c r="C38" s="30" t="s">
        <v>32</v>
      </c>
      <c r="D38" s="24">
        <v>0</v>
      </c>
      <c r="E38" s="10">
        <v>0</v>
      </c>
      <c r="F38" s="24">
        <v>0</v>
      </c>
      <c r="H38" s="33"/>
    </row>
    <row r="39" spans="2:8" ht="25.5" hidden="1">
      <c r="B39" s="29"/>
      <c r="C39" s="31" t="s">
        <v>33</v>
      </c>
      <c r="D39" s="24">
        <v>0</v>
      </c>
      <c r="E39" s="10">
        <v>0</v>
      </c>
      <c r="F39" s="24">
        <v>0</v>
      </c>
      <c r="H39" s="33"/>
    </row>
    <row r="40" spans="2:8" ht="13.5" customHeight="1" hidden="1">
      <c r="B40" s="29"/>
      <c r="C40" s="30" t="s">
        <v>34</v>
      </c>
      <c r="D40" s="24">
        <v>0</v>
      </c>
      <c r="E40" s="10">
        <v>0</v>
      </c>
      <c r="F40" s="24">
        <v>0</v>
      </c>
      <c r="H40" s="33"/>
    </row>
    <row r="41" spans="2:8" ht="13.5" customHeight="1" hidden="1">
      <c r="B41" s="29"/>
      <c r="C41" s="30" t="s">
        <v>35</v>
      </c>
      <c r="D41" s="24">
        <v>0</v>
      </c>
      <c r="E41" s="10">
        <v>0</v>
      </c>
      <c r="F41" s="24">
        <v>0</v>
      </c>
      <c r="H41" s="33"/>
    </row>
    <row r="42" spans="2:8" ht="13.5" customHeight="1">
      <c r="B42" s="29"/>
      <c r="C42" s="32" t="s">
        <v>36</v>
      </c>
      <c r="D42" s="24">
        <v>3774000</v>
      </c>
      <c r="E42" s="10">
        <v>0</v>
      </c>
      <c r="F42" s="24">
        <v>0</v>
      </c>
      <c r="H42" s="33"/>
    </row>
    <row r="43" spans="2:8" ht="13.5" customHeight="1">
      <c r="B43" s="29"/>
      <c r="C43" s="23"/>
      <c r="D43" s="24"/>
      <c r="E43" s="10"/>
      <c r="F43" s="10"/>
      <c r="H43" s="33"/>
    </row>
    <row r="44" spans="2:8" ht="13.5" customHeight="1" thickBot="1">
      <c r="B44" s="17"/>
      <c r="C44" s="18" t="s">
        <v>37</v>
      </c>
      <c r="D44" s="19">
        <v>81310752</v>
      </c>
      <c r="E44" s="19">
        <v>79217270</v>
      </c>
      <c r="F44" s="19">
        <v>79217270</v>
      </c>
      <c r="H44" s="33"/>
    </row>
    <row r="45" spans="2:8" ht="12.75">
      <c r="B45" s="20"/>
      <c r="C45" s="20"/>
      <c r="D45" s="41"/>
      <c r="E45" s="42"/>
      <c r="F45" s="42"/>
      <c r="G45" s="34"/>
      <c r="H45" s="33"/>
    </row>
    <row r="46" spans="2:8" ht="12.75">
      <c r="B46" s="21"/>
      <c r="C46" s="21"/>
      <c r="D46" s="34"/>
      <c r="E46" s="42"/>
      <c r="F46" s="42"/>
      <c r="G46" s="34"/>
      <c r="H46" s="33"/>
    </row>
    <row r="47" spans="1:8" ht="12.75">
      <c r="A47" s="33"/>
      <c r="B47" s="34"/>
      <c r="C47" s="34"/>
      <c r="D47" s="34"/>
      <c r="E47" s="42"/>
      <c r="F47" s="42"/>
      <c r="G47" s="34"/>
      <c r="H47" s="33"/>
    </row>
    <row r="48" spans="1:8" ht="12.75">
      <c r="A48" s="33"/>
      <c r="B48" s="34"/>
      <c r="C48" s="34"/>
      <c r="D48" s="34"/>
      <c r="E48" s="42"/>
      <c r="F48" s="42"/>
      <c r="G48" s="34"/>
      <c r="H48" s="33"/>
    </row>
    <row r="49" spans="1:8" ht="12.75">
      <c r="A49" s="33"/>
      <c r="B49" s="34"/>
      <c r="C49" s="34"/>
      <c r="D49" s="34"/>
      <c r="E49" s="42"/>
      <c r="F49" s="45"/>
      <c r="G49" s="34"/>
      <c r="H49" s="33"/>
    </row>
    <row r="50" spans="1:8" ht="12.75">
      <c r="A50" s="33"/>
      <c r="B50" s="34"/>
      <c r="C50" s="34" t="s">
        <v>38</v>
      </c>
      <c r="D50" s="34"/>
      <c r="E50" s="42"/>
      <c r="F50" s="42"/>
      <c r="G50" s="34"/>
      <c r="H50" s="33"/>
    </row>
    <row r="51" spans="1:8" ht="12.75">
      <c r="A51" s="33"/>
      <c r="B51" s="34"/>
      <c r="C51" s="34"/>
      <c r="D51" s="34"/>
      <c r="E51" s="34"/>
      <c r="F51" s="34"/>
      <c r="G51" s="34"/>
      <c r="H51" s="33"/>
    </row>
    <row r="52" spans="1:8" ht="12.75">
      <c r="A52" s="33"/>
      <c r="B52" s="34"/>
      <c r="C52" s="34"/>
      <c r="D52" s="34"/>
      <c r="E52" s="34"/>
      <c r="F52" s="34"/>
      <c r="G52" s="34"/>
      <c r="H52" s="33"/>
    </row>
    <row r="53" spans="1:8" ht="12.75">
      <c r="A53" s="33"/>
      <c r="B53" s="34"/>
      <c r="C53" s="34"/>
      <c r="D53" s="34"/>
      <c r="E53" s="34"/>
      <c r="F53" s="34"/>
      <c r="G53" s="34"/>
      <c r="H53" s="33"/>
    </row>
    <row r="54" spans="1:8" ht="12.75">
      <c r="A54" s="33"/>
      <c r="B54" s="34"/>
      <c r="C54" s="34"/>
      <c r="D54" s="34"/>
      <c r="E54" s="43"/>
      <c r="F54" s="43"/>
      <c r="G54" s="34"/>
      <c r="H54" s="33"/>
    </row>
    <row r="55" spans="1:7" ht="12.75">
      <c r="A55" s="33"/>
      <c r="B55" s="34"/>
      <c r="C55" s="34"/>
      <c r="D55" s="34"/>
      <c r="E55" s="42"/>
      <c r="F55" s="42"/>
      <c r="G55" s="34"/>
    </row>
    <row r="56" spans="1:7" ht="12.75">
      <c r="A56" s="33"/>
      <c r="B56" s="34"/>
      <c r="C56" s="34"/>
      <c r="D56" s="34"/>
      <c r="E56" s="42"/>
      <c r="F56" s="42"/>
      <c r="G56" s="34"/>
    </row>
    <row r="57" spans="1:7" ht="12.75">
      <c r="A57" s="33"/>
      <c r="B57" s="34"/>
      <c r="C57" s="34"/>
      <c r="D57" s="34"/>
      <c r="E57" s="42"/>
      <c r="F57" s="42"/>
      <c r="G57" s="34"/>
    </row>
    <row r="58" spans="1:7" ht="12.75">
      <c r="A58" s="33"/>
      <c r="B58" s="34"/>
      <c r="C58" s="34"/>
      <c r="D58" s="34"/>
      <c r="E58" s="42"/>
      <c r="F58" s="42"/>
      <c r="G58" s="34"/>
    </row>
    <row r="59" spans="1:7" ht="13.5">
      <c r="A59" s="33"/>
      <c r="B59" s="34"/>
      <c r="C59" s="34"/>
      <c r="D59" s="34"/>
      <c r="E59" s="44"/>
      <c r="F59" s="44"/>
      <c r="G59" s="34"/>
    </row>
    <row r="60" spans="1:7" ht="12.75">
      <c r="A60" s="33"/>
      <c r="B60" s="34"/>
      <c r="C60" s="34"/>
      <c r="D60" s="34"/>
      <c r="E60" s="34"/>
      <c r="F60" s="34"/>
      <c r="G60" s="34"/>
    </row>
    <row r="61" spans="1:7" ht="12.75">
      <c r="A61" s="33"/>
      <c r="B61" s="34"/>
      <c r="C61" s="34"/>
      <c r="D61" s="34"/>
      <c r="E61" s="43"/>
      <c r="F61" s="43"/>
      <c r="G61" s="34"/>
    </row>
    <row r="62" spans="1:7" ht="12.75">
      <c r="A62" s="33"/>
      <c r="B62" s="34"/>
      <c r="C62" s="34"/>
      <c r="D62" s="34"/>
      <c r="E62" s="42"/>
      <c r="F62" s="42"/>
      <c r="G62" s="34"/>
    </row>
    <row r="63" spans="1:7" ht="12.75">
      <c r="A63" s="33"/>
      <c r="B63" s="34"/>
      <c r="C63" s="34"/>
      <c r="D63" s="34"/>
      <c r="E63" s="42"/>
      <c r="F63" s="42"/>
      <c r="G63" s="34"/>
    </row>
    <row r="64" spans="1:7" ht="13.5">
      <c r="A64" s="33"/>
      <c r="B64" s="34"/>
      <c r="C64" s="34"/>
      <c r="D64" s="34"/>
      <c r="E64" s="44"/>
      <c r="F64" s="44"/>
      <c r="G64" s="34"/>
    </row>
    <row r="65" spans="1:7" ht="12.75">
      <c r="A65" s="33"/>
      <c r="B65" s="34"/>
      <c r="C65" s="34"/>
      <c r="D65" s="34"/>
      <c r="E65" s="34"/>
      <c r="F65" s="34"/>
      <c r="G65" s="34"/>
    </row>
    <row r="66" spans="1:7" ht="12.75">
      <c r="A66" s="33"/>
      <c r="B66" s="34"/>
      <c r="C66" s="34"/>
      <c r="D66" s="34"/>
      <c r="E66" s="34"/>
      <c r="F66" s="43"/>
      <c r="G66" s="34"/>
    </row>
    <row r="67" spans="1:7" ht="12.75">
      <c r="A67" s="33"/>
      <c r="B67" s="34"/>
      <c r="C67" s="34"/>
      <c r="D67" s="34"/>
      <c r="E67" s="34"/>
      <c r="F67" s="42"/>
      <c r="G67" s="34"/>
    </row>
    <row r="68" spans="1:7" ht="12.75">
      <c r="A68" s="33"/>
      <c r="B68" s="34"/>
      <c r="C68" s="34"/>
      <c r="D68" s="34"/>
      <c r="E68" s="34"/>
      <c r="F68" s="42"/>
      <c r="G68" s="34"/>
    </row>
    <row r="69" spans="1:7" ht="12.75">
      <c r="A69" s="33"/>
      <c r="B69" s="33"/>
      <c r="C69" s="33"/>
      <c r="D69" s="33"/>
      <c r="E69" s="34"/>
      <c r="F69" s="42"/>
      <c r="G69" s="34"/>
    </row>
    <row r="70" spans="1:7" ht="12.75">
      <c r="A70" s="33"/>
      <c r="B70" s="33"/>
      <c r="C70" s="33"/>
      <c r="D70" s="33"/>
      <c r="E70" s="34"/>
      <c r="F70" s="42"/>
      <c r="G70" s="34"/>
    </row>
    <row r="71" spans="1:7" ht="12.75">
      <c r="A71" s="33"/>
      <c r="B71" s="33"/>
      <c r="C71" s="33"/>
      <c r="D71" s="33"/>
      <c r="E71" s="34"/>
      <c r="F71" s="46">
        <f>F67+F68+F69+F70</f>
        <v>0</v>
      </c>
      <c r="G71" s="34"/>
    </row>
    <row r="72" spans="1:7" ht="12.75">
      <c r="A72" s="33"/>
      <c r="B72" s="33"/>
      <c r="C72" s="33"/>
      <c r="D72" s="33"/>
      <c r="E72" s="34"/>
      <c r="F72" s="34"/>
      <c r="G72" s="34"/>
    </row>
    <row r="73" spans="5:7" ht="12.75">
      <c r="E73" s="34"/>
      <c r="F73" s="34"/>
      <c r="G73" s="34"/>
    </row>
    <row r="74" spans="5:7" ht="12.75">
      <c r="E74" s="34"/>
      <c r="F74" s="34"/>
      <c r="G74" s="34"/>
    </row>
    <row r="75" spans="5:7" ht="12.75">
      <c r="E75" s="34"/>
      <c r="F75" s="34"/>
      <c r="G75" s="34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E.Brabcová</dc:creator>
  <cp:keywords/>
  <dc:description/>
  <cp:lastModifiedBy>Brabcová Eva</cp:lastModifiedBy>
  <cp:lastPrinted>2017-03-01T11:01:21Z</cp:lastPrinted>
  <dcterms:created xsi:type="dcterms:W3CDTF">2016-09-19T07:46:48Z</dcterms:created>
  <dcterms:modified xsi:type="dcterms:W3CDTF">2017-03-01T11:07:13Z</dcterms:modified>
  <cp:category/>
  <cp:version/>
  <cp:contentType/>
  <cp:contentStatus/>
</cp:coreProperties>
</file>