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320" windowHeight="12120" activeTab="3"/>
  </bookViews>
  <sheets>
    <sheet name="Metodika_výpočet_nákladů_2016" sheetId="32" r:id="rId1"/>
    <sheet name="Žádost" sheetId="17" r:id="rId2"/>
    <sheet name="Pomocné výpočty" sheetId="2" r:id="rId3"/>
    <sheet name="Událost (1)" sheetId="1" r:id="rId4"/>
    <sheet name="Událost (2)" sheetId="4" r:id="rId5"/>
    <sheet name="Událost (3)" sheetId="18" r:id="rId6"/>
    <sheet name="Událost (4)" sheetId="19" r:id="rId7"/>
    <sheet name="Událost (5)" sheetId="20" r:id="rId8"/>
    <sheet name="Událost (6)" sheetId="21" r:id="rId9"/>
    <sheet name="Událost (7)" sheetId="22" r:id="rId10"/>
    <sheet name="Událost (8)" sheetId="23" r:id="rId11"/>
    <sheet name="Událost (9)" sheetId="24" r:id="rId12"/>
    <sheet name="Událost (10)" sheetId="25" r:id="rId13"/>
    <sheet name="Událost (11)" sheetId="27" r:id="rId14"/>
    <sheet name="Událost (12)" sheetId="28" r:id="rId15"/>
    <sheet name="Událost (13)" sheetId="29" r:id="rId16"/>
    <sheet name="Událost (14)" sheetId="30" r:id="rId17"/>
    <sheet name="Událost (15)" sheetId="31" r:id="rId18"/>
  </sheets>
  <definedNames>
    <definedName name="_xlnm.Print_Area" localSheetId="0">Metodika_výpočet_nákladů_2016!#REF!</definedName>
    <definedName name="_xlnm.Print_Area" localSheetId="3">'Událost (1)'!$A$1:$J$45</definedName>
    <definedName name="_xlnm.Print_Area" localSheetId="12">'Událost (10)'!$A$1:$J$45</definedName>
    <definedName name="_xlnm.Print_Area" localSheetId="13">'Událost (11)'!$A$1:$J$45</definedName>
    <definedName name="_xlnm.Print_Area" localSheetId="14">'Událost (12)'!$A$1:$J$45</definedName>
    <definedName name="_xlnm.Print_Area" localSheetId="15">'Událost (13)'!$A$1:$J$45</definedName>
    <definedName name="_xlnm.Print_Area" localSheetId="16">'Událost (14)'!$A$1:$J$45</definedName>
    <definedName name="_xlnm.Print_Area" localSheetId="17">'Událost (15)'!$A$1:$J$45</definedName>
    <definedName name="_xlnm.Print_Area" localSheetId="4">'Událost (2)'!$A$1:$J$45</definedName>
    <definedName name="_xlnm.Print_Area" localSheetId="5">'Událost (3)'!$A$1:$J$45</definedName>
    <definedName name="_xlnm.Print_Area" localSheetId="6">'Událost (4)'!$A$1:$J$45</definedName>
    <definedName name="_xlnm.Print_Area" localSheetId="7">'Událost (5)'!$A$1:$J$45</definedName>
    <definedName name="_xlnm.Print_Area" localSheetId="8">'Událost (6)'!$A$1:$J$45</definedName>
    <definedName name="_xlnm.Print_Area" localSheetId="9">'Událost (7)'!$A$1:$J$45</definedName>
    <definedName name="_xlnm.Print_Area" localSheetId="10">'Událost (8)'!$A$1:$J$45</definedName>
    <definedName name="_xlnm.Print_Area" localSheetId="11">'Událost (9)'!$A$1:$J$45</definedName>
    <definedName name="Z_0495C9C6_51F2_4E97_B4D0_58D12D15FB65_.wvu.PrintArea" localSheetId="3" hidden="1">'Událost (1)'!$A$1:$J$45</definedName>
    <definedName name="Z_0495C9C6_51F2_4E97_B4D0_58D12D15FB65_.wvu.PrintArea" localSheetId="12" hidden="1">'Událost (10)'!$A$1:$J$45</definedName>
    <definedName name="Z_0495C9C6_51F2_4E97_B4D0_58D12D15FB65_.wvu.PrintArea" localSheetId="13" hidden="1">'Událost (11)'!$A$1:$J$45</definedName>
    <definedName name="Z_0495C9C6_51F2_4E97_B4D0_58D12D15FB65_.wvu.PrintArea" localSheetId="14" hidden="1">'Událost (12)'!$A$1:$J$45</definedName>
    <definedName name="Z_0495C9C6_51F2_4E97_B4D0_58D12D15FB65_.wvu.PrintArea" localSheetId="15" hidden="1">'Událost (13)'!$A$1:$J$45</definedName>
    <definedName name="Z_0495C9C6_51F2_4E97_B4D0_58D12D15FB65_.wvu.PrintArea" localSheetId="16" hidden="1">'Událost (14)'!$A$1:$J$45</definedName>
    <definedName name="Z_0495C9C6_51F2_4E97_B4D0_58D12D15FB65_.wvu.PrintArea" localSheetId="17" hidden="1">'Událost (15)'!$A$1:$J$45</definedName>
    <definedName name="Z_0495C9C6_51F2_4E97_B4D0_58D12D15FB65_.wvu.PrintArea" localSheetId="4" hidden="1">'Událost (2)'!$A$1:$J$45</definedName>
    <definedName name="Z_0495C9C6_51F2_4E97_B4D0_58D12D15FB65_.wvu.PrintArea" localSheetId="5" hidden="1">'Událost (3)'!$A$1:$J$45</definedName>
    <definedName name="Z_0495C9C6_51F2_4E97_B4D0_58D12D15FB65_.wvu.PrintArea" localSheetId="6" hidden="1">'Událost (4)'!$A$1:$J$45</definedName>
    <definedName name="Z_0495C9C6_51F2_4E97_B4D0_58D12D15FB65_.wvu.PrintArea" localSheetId="7" hidden="1">'Událost (5)'!$A$1:$J$45</definedName>
    <definedName name="Z_0495C9C6_51F2_4E97_B4D0_58D12D15FB65_.wvu.PrintArea" localSheetId="8" hidden="1">'Událost (6)'!$A$1:$J$45</definedName>
    <definedName name="Z_0495C9C6_51F2_4E97_B4D0_58D12D15FB65_.wvu.PrintArea" localSheetId="9" hidden="1">'Událost (7)'!$A$1:$J$45</definedName>
    <definedName name="Z_0495C9C6_51F2_4E97_B4D0_58D12D15FB65_.wvu.PrintArea" localSheetId="10" hidden="1">'Událost (8)'!$A$1:$J$45</definedName>
    <definedName name="Z_0495C9C6_51F2_4E97_B4D0_58D12D15FB65_.wvu.PrintArea" localSheetId="11" hidden="1">'Událost (9)'!$A$1:$J$45</definedName>
  </definedNames>
  <calcPr calcId="125725"/>
  <customWorkbookViews>
    <customWorkbookView name="Moje" guid="{0495C9C6-51F2-4E97-B4D0-58D12D15FB65}" maximized="1" xWindow="1" yWindow="1" windowWidth="1600" windowHeight="970" activeSheetId="1"/>
  </customWorkbookViews>
</workbook>
</file>

<file path=xl/calcChain.xml><?xml version="1.0" encoding="utf-8"?>
<calcChain xmlns="http://schemas.openxmlformats.org/spreadsheetml/2006/main">
  <c r="A31" i="31"/>
  <c r="A32"/>
  <c r="A33"/>
  <c r="A31" i="30"/>
  <c r="A32"/>
  <c r="A33"/>
  <c r="A31" i="29"/>
  <c r="A32"/>
  <c r="A33"/>
  <c r="A31" i="28"/>
  <c r="A32"/>
  <c r="A33"/>
  <c r="A31" i="27"/>
  <c r="A32"/>
  <c r="A33"/>
  <c r="A31" i="25"/>
  <c r="A32"/>
  <c r="A33"/>
  <c r="A31" i="24"/>
  <c r="A32"/>
  <c r="A33"/>
  <c r="A31" i="23"/>
  <c r="A32"/>
  <c r="A33"/>
  <c r="A31" i="22"/>
  <c r="A32"/>
  <c r="A33"/>
  <c r="A31" i="21"/>
  <c r="A32"/>
  <c r="A33"/>
  <c r="A31" i="20"/>
  <c r="A32"/>
  <c r="A33"/>
  <c r="A31" i="19"/>
  <c r="A32"/>
  <c r="A33"/>
  <c r="A31" i="18"/>
  <c r="A32"/>
  <c r="A33"/>
  <c r="A31" i="4"/>
  <c r="A32"/>
  <c r="A33"/>
  <c r="F30" i="1"/>
  <c r="J40" i="31"/>
  <c r="J39"/>
  <c r="J38"/>
  <c r="J37"/>
  <c r="J40" i="30"/>
  <c r="J39"/>
  <c r="J38"/>
  <c r="J37"/>
  <c r="J40" i="29"/>
  <c r="J39"/>
  <c r="J38"/>
  <c r="J37"/>
  <c r="J40" i="28"/>
  <c r="J39"/>
  <c r="J38"/>
  <c r="J37"/>
  <c r="J40" i="27"/>
  <c r="J39"/>
  <c r="J38"/>
  <c r="J37"/>
  <c r="J40" i="25"/>
  <c r="J39"/>
  <c r="J38"/>
  <c r="J37"/>
  <c r="J40" i="24"/>
  <c r="J39"/>
  <c r="J38"/>
  <c r="J37"/>
  <c r="J40" i="23"/>
  <c r="J39"/>
  <c r="J38"/>
  <c r="J37"/>
  <c r="J40" i="22"/>
  <c r="J39"/>
  <c r="J38"/>
  <c r="J37"/>
  <c r="J40" i="21"/>
  <c r="J39"/>
  <c r="J38"/>
  <c r="J37"/>
  <c r="J40" i="20"/>
  <c r="J39"/>
  <c r="J38"/>
  <c r="J37"/>
  <c r="J40" i="19"/>
  <c r="J39"/>
  <c r="J38"/>
  <c r="J37"/>
  <c r="J40" i="18"/>
  <c r="J39"/>
  <c r="J38"/>
  <c r="J37"/>
  <c r="D40" i="31"/>
  <c r="D39"/>
  <c r="D40" i="30"/>
  <c r="D39"/>
  <c r="D40" i="29"/>
  <c r="D39"/>
  <c r="D40" i="28"/>
  <c r="D39"/>
  <c r="D40" i="27"/>
  <c r="D39"/>
  <c r="D40" i="25"/>
  <c r="D39"/>
  <c r="D40" i="24"/>
  <c r="D39"/>
  <c r="D40" i="23"/>
  <c r="D39"/>
  <c r="D40" i="22"/>
  <c r="D39"/>
  <c r="D40" i="21"/>
  <c r="D39"/>
  <c r="D40" i="20"/>
  <c r="D39"/>
  <c r="D40" i="19"/>
  <c r="D39"/>
  <c r="D40" i="18"/>
  <c r="D39"/>
  <c r="D40" i="4"/>
  <c r="D39"/>
  <c r="D40" i="1"/>
  <c r="D39"/>
  <c r="J38" i="4"/>
  <c r="J39"/>
  <c r="J40"/>
  <c r="J37"/>
  <c r="I21" i="1" l="1"/>
  <c r="F171" i="17"/>
  <c r="F108"/>
  <c r="E57"/>
  <c r="C58"/>
  <c r="B53"/>
  <c r="D53" s="1"/>
  <c r="B54"/>
  <c r="D54" s="1"/>
  <c r="A107"/>
  <c r="A106"/>
  <c r="A105"/>
  <c r="A104"/>
  <c r="A103"/>
  <c r="A102"/>
  <c r="A101"/>
  <c r="A100"/>
  <c r="A99"/>
  <c r="A98"/>
  <c r="A97"/>
  <c r="A96"/>
  <c r="D33" i="31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30"/>
  <c r="F33" s="1"/>
  <c r="D32"/>
  <c r="F32" s="1"/>
  <c r="D31"/>
  <c r="F31" s="1"/>
  <c r="D30"/>
  <c r="F30" s="1"/>
  <c r="A30"/>
  <c r="D29"/>
  <c r="F29" s="1"/>
  <c r="A29"/>
  <c r="D28"/>
  <c r="F28" s="1"/>
  <c r="A28"/>
  <c r="F27"/>
  <c r="D27"/>
  <c r="A27"/>
  <c r="D26"/>
  <c r="F26" s="1"/>
  <c r="A26"/>
  <c r="G21"/>
  <c r="B21"/>
  <c r="A20"/>
  <c r="G16"/>
  <c r="B16"/>
  <c r="I20" s="1"/>
  <c r="A15"/>
  <c r="G11"/>
  <c r="G10"/>
  <c r="B10"/>
  <c r="I9" s="1"/>
  <c r="A9"/>
  <c r="G5"/>
  <c r="G4"/>
  <c r="B4"/>
  <c r="I3" s="1"/>
  <c r="A3"/>
  <c r="D1"/>
  <c r="D33" i="29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F26"/>
  <c r="F34" s="1"/>
  <c r="D26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8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7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21" s="1"/>
  <c r="A15"/>
  <c r="G11"/>
  <c r="G10"/>
  <c r="B10"/>
  <c r="I11" s="1"/>
  <c r="A9"/>
  <c r="G5"/>
  <c r="G4"/>
  <c r="B4"/>
  <c r="I5" s="1"/>
  <c r="A3"/>
  <c r="D1"/>
  <c r="D33" i="25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4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3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2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1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G5"/>
  <c r="G4"/>
  <c r="B4"/>
  <c r="I5" s="1"/>
  <c r="A3"/>
  <c r="D1"/>
  <c r="D33" i="20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16" s="1"/>
  <c r="A15"/>
  <c r="G11"/>
  <c r="G10"/>
  <c r="B10"/>
  <c r="I11" s="1"/>
  <c r="A9"/>
  <c r="B4"/>
  <c r="I5" s="1"/>
  <c r="A3"/>
  <c r="D1"/>
  <c r="D33" i="19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20" s="1"/>
  <c r="A15"/>
  <c r="G11"/>
  <c r="G10"/>
  <c r="B10"/>
  <c r="I10" s="1"/>
  <c r="A9"/>
  <c r="G5"/>
  <c r="G4"/>
  <c r="B4"/>
  <c r="I5" s="1"/>
  <c r="A3"/>
  <c r="D1"/>
  <c r="D49" i="17"/>
  <c r="B56"/>
  <c r="D56" s="1"/>
  <c r="B55"/>
  <c r="D55" s="1"/>
  <c r="B51"/>
  <c r="D51" s="1"/>
  <c r="B52"/>
  <c r="D52" s="1"/>
  <c r="B50"/>
  <c r="D50" s="1"/>
  <c r="B46"/>
  <c r="D46" s="1"/>
  <c r="D48"/>
  <c r="A95"/>
  <c r="D33" i="18"/>
  <c r="F33" s="1"/>
  <c r="D32"/>
  <c r="F32" s="1"/>
  <c r="D31"/>
  <c r="F31" s="1"/>
  <c r="D30"/>
  <c r="F30" s="1"/>
  <c r="A30"/>
  <c r="D29"/>
  <c r="F29" s="1"/>
  <c r="A29"/>
  <c r="D28"/>
  <c r="F28" s="1"/>
  <c r="A28"/>
  <c r="D27"/>
  <c r="F27" s="1"/>
  <c r="A27"/>
  <c r="D26"/>
  <c r="F26" s="1"/>
  <c r="A26"/>
  <c r="G21"/>
  <c r="B21"/>
  <c r="A20"/>
  <c r="G16"/>
  <c r="B16"/>
  <c r="I20" s="1"/>
  <c r="A15"/>
  <c r="G11"/>
  <c r="G10"/>
  <c r="B10"/>
  <c r="I11" s="1"/>
  <c r="A9"/>
  <c r="G5"/>
  <c r="G4"/>
  <c r="B4"/>
  <c r="I5" s="1"/>
  <c r="A3"/>
  <c r="D1"/>
  <c r="A94" i="17"/>
  <c r="D33" i="4"/>
  <c r="D32"/>
  <c r="F32" s="1"/>
  <c r="F33"/>
  <c r="F32" i="1"/>
  <c r="F33"/>
  <c r="D31" i="4"/>
  <c r="F31" s="1"/>
  <c r="B4"/>
  <c r="I3" s="1"/>
  <c r="D27"/>
  <c r="F27" s="1"/>
  <c r="D28"/>
  <c r="D29"/>
  <c r="F29" s="1"/>
  <c r="D30"/>
  <c r="D26"/>
  <c r="A27"/>
  <c r="A28"/>
  <c r="A29"/>
  <c r="A30"/>
  <c r="A26"/>
  <c r="B21"/>
  <c r="B16"/>
  <c r="I15" s="1"/>
  <c r="B10"/>
  <c r="A20"/>
  <c r="A15"/>
  <c r="A9"/>
  <c r="A3"/>
  <c r="D1"/>
  <c r="A93" i="17"/>
  <c r="E171"/>
  <c r="D47"/>
  <c r="F30" i="4"/>
  <c r="F28"/>
  <c r="F26"/>
  <c r="G21"/>
  <c r="G16"/>
  <c r="G11"/>
  <c r="I11" s="1"/>
  <c r="G10"/>
  <c r="I9"/>
  <c r="G5"/>
  <c r="G4"/>
  <c r="C14" i="2"/>
  <c r="C13"/>
  <c r="C5"/>
  <c r="G21" i="1"/>
  <c r="I20"/>
  <c r="I22" s="1"/>
  <c r="F26"/>
  <c r="F27"/>
  <c r="F28"/>
  <c r="F29"/>
  <c r="F31"/>
  <c r="I15"/>
  <c r="I9"/>
  <c r="G16"/>
  <c r="I16" s="1"/>
  <c r="G11"/>
  <c r="I11" s="1"/>
  <c r="G10"/>
  <c r="I10" s="1"/>
  <c r="I3"/>
  <c r="G5"/>
  <c r="I5" s="1"/>
  <c r="G4"/>
  <c r="I4" s="1"/>
  <c r="F34" l="1"/>
  <c r="F34" i="28"/>
  <c r="F185" i="17"/>
  <c r="F199" s="1"/>
  <c r="I10" i="4"/>
  <c r="I12" s="1"/>
  <c r="F34" i="21"/>
  <c r="F34" i="23"/>
  <c r="F34" i="27"/>
  <c r="I21" i="19"/>
  <c r="I22" s="1"/>
  <c r="F34"/>
  <c r="I21" i="20"/>
  <c r="F34"/>
  <c r="I21" i="21"/>
  <c r="I21" i="23"/>
  <c r="I21" i="25"/>
  <c r="F34"/>
  <c r="I21" i="28"/>
  <c r="I15" i="19"/>
  <c r="I16"/>
  <c r="I21" i="22"/>
  <c r="F34"/>
  <c r="I21" i="24"/>
  <c r="I21" i="29"/>
  <c r="I15" i="30"/>
  <c r="I16"/>
  <c r="I21"/>
  <c r="I22" s="1"/>
  <c r="I21" i="31"/>
  <c r="F34"/>
  <c r="E33" i="17"/>
  <c r="I11" i="19"/>
  <c r="I11" i="30"/>
  <c r="I10"/>
  <c r="I6" i="1"/>
  <c r="I5" i="4"/>
  <c r="I4" i="30"/>
  <c r="I5"/>
  <c r="I3" i="31"/>
  <c r="I9"/>
  <c r="I15"/>
  <c r="I17" s="1"/>
  <c r="I20"/>
  <c r="I22" s="1"/>
  <c r="C40" s="1"/>
  <c r="E40" s="1"/>
  <c r="I4"/>
  <c r="I10"/>
  <c r="F34" i="30"/>
  <c r="I3" i="29"/>
  <c r="I9"/>
  <c r="I15"/>
  <c r="I17" s="1"/>
  <c r="I20"/>
  <c r="I22" s="1"/>
  <c r="C40" s="1"/>
  <c r="E40" s="1"/>
  <c r="I4"/>
  <c r="I10"/>
  <c r="I3" i="28"/>
  <c r="I9"/>
  <c r="I15"/>
  <c r="I17" s="1"/>
  <c r="I20"/>
  <c r="I22" s="1"/>
  <c r="C40" s="1"/>
  <c r="E40" s="1"/>
  <c r="I4"/>
  <c r="I10"/>
  <c r="I3" i="27"/>
  <c r="I9"/>
  <c r="I15"/>
  <c r="I20"/>
  <c r="I22" s="1"/>
  <c r="I4"/>
  <c r="I10"/>
  <c r="I16"/>
  <c r="I3" i="25"/>
  <c r="I9"/>
  <c r="I15"/>
  <c r="I17" s="1"/>
  <c r="I20"/>
  <c r="I22" s="1"/>
  <c r="C40" s="1"/>
  <c r="E40" s="1"/>
  <c r="I4"/>
  <c r="I10"/>
  <c r="F34" i="24"/>
  <c r="I3"/>
  <c r="I9"/>
  <c r="I15"/>
  <c r="I17" s="1"/>
  <c r="I20"/>
  <c r="I22" s="1"/>
  <c r="C40" s="1"/>
  <c r="E40" s="1"/>
  <c r="I4"/>
  <c r="I10"/>
  <c r="I3" i="23"/>
  <c r="I9"/>
  <c r="I15"/>
  <c r="I17" s="1"/>
  <c r="I20"/>
  <c r="I22" s="1"/>
  <c r="C40" s="1"/>
  <c r="E40" s="1"/>
  <c r="I4"/>
  <c r="I10"/>
  <c r="I3" i="22"/>
  <c r="I9"/>
  <c r="I15"/>
  <c r="I17" s="1"/>
  <c r="I20"/>
  <c r="I22" s="1"/>
  <c r="C40" s="1"/>
  <c r="E40" s="1"/>
  <c r="I4"/>
  <c r="I10"/>
  <c r="I3" i="21"/>
  <c r="I9"/>
  <c r="I15"/>
  <c r="I17" s="1"/>
  <c r="I20"/>
  <c r="I22" s="1"/>
  <c r="I4"/>
  <c r="I10"/>
  <c r="I3" i="20"/>
  <c r="I9"/>
  <c r="I15"/>
  <c r="I17" s="1"/>
  <c r="I20"/>
  <c r="I22" s="1"/>
  <c r="I4"/>
  <c r="I10"/>
  <c r="I3" i="19"/>
  <c r="I9"/>
  <c r="I12" s="1"/>
  <c r="I4"/>
  <c r="I16" i="4"/>
  <c r="I17" s="1"/>
  <c r="D57" i="17"/>
  <c r="F34" i="18"/>
  <c r="I4" i="4"/>
  <c r="I16" i="18"/>
  <c r="I21"/>
  <c r="I22" s="1"/>
  <c r="I3"/>
  <c r="I9"/>
  <c r="I15"/>
  <c r="I17" s="1"/>
  <c r="I4"/>
  <c r="I10"/>
  <c r="I21" i="4"/>
  <c r="F34"/>
  <c r="I20"/>
  <c r="I17" i="1"/>
  <c r="I12"/>
  <c r="C40" i="20" l="1"/>
  <c r="E40" s="1"/>
  <c r="C40" i="21"/>
  <c r="E40" s="1"/>
  <c r="C40" i="27"/>
  <c r="E40" s="1"/>
  <c r="I12" i="30"/>
  <c r="C40" i="19"/>
  <c r="E40" s="1"/>
  <c r="C40" i="30"/>
  <c r="E40" s="1"/>
  <c r="C40" i="18"/>
  <c r="E40" s="1"/>
  <c r="I17" i="30"/>
  <c r="I17" i="19"/>
  <c r="I6" i="30"/>
  <c r="C39" s="1"/>
  <c r="E39" s="1"/>
  <c r="E41" s="1"/>
  <c r="C106" i="17" s="1"/>
  <c r="E106" s="1"/>
  <c r="I6" i="4"/>
  <c r="C39" s="1"/>
  <c r="E39" s="1"/>
  <c r="I6" i="31"/>
  <c r="I12"/>
  <c r="I6" i="29"/>
  <c r="I12"/>
  <c r="I6" i="28"/>
  <c r="I12"/>
  <c r="I17" i="27"/>
  <c r="I6"/>
  <c r="I12"/>
  <c r="I6" i="25"/>
  <c r="I12"/>
  <c r="I12" i="24"/>
  <c r="I6"/>
  <c r="I6" i="23"/>
  <c r="I12"/>
  <c r="I6" i="22"/>
  <c r="I12"/>
  <c r="I6" i="21"/>
  <c r="I12"/>
  <c r="I6" i="20"/>
  <c r="I12"/>
  <c r="I6" i="19"/>
  <c r="C39" s="1"/>
  <c r="E39" s="1"/>
  <c r="E41" s="1"/>
  <c r="C96" i="17" s="1"/>
  <c r="E96" s="1"/>
  <c r="I6" i="18"/>
  <c r="I12"/>
  <c r="I22" i="4"/>
  <c r="C40" s="1"/>
  <c r="E40" s="1"/>
  <c r="C40" i="1"/>
  <c r="E40" s="1"/>
  <c r="C39"/>
  <c r="E39" s="1"/>
  <c r="C39" i="21" l="1"/>
  <c r="E39" s="1"/>
  <c r="E41" s="1"/>
  <c r="C98" i="17" s="1"/>
  <c r="E98" s="1"/>
  <c r="C39" i="22"/>
  <c r="E39" s="1"/>
  <c r="E41" s="1"/>
  <c r="C99" i="17" s="1"/>
  <c r="E99" s="1"/>
  <c r="C39" i="23"/>
  <c r="E39" s="1"/>
  <c r="E41" s="1"/>
  <c r="C100" i="17" s="1"/>
  <c r="E100" s="1"/>
  <c r="C39" i="25"/>
  <c r="E39" s="1"/>
  <c r="E41" s="1"/>
  <c r="C102" i="17" s="1"/>
  <c r="E102" s="1"/>
  <c r="C39" i="31"/>
  <c r="E39" s="1"/>
  <c r="E41" s="1"/>
  <c r="C107" i="17" s="1"/>
  <c r="E107" s="1"/>
  <c r="C39" i="28"/>
  <c r="E39" s="1"/>
  <c r="E41" s="1"/>
  <c r="C104" i="17" s="1"/>
  <c r="E104" s="1"/>
  <c r="C39" i="29"/>
  <c r="E39" s="1"/>
  <c r="E41" s="1"/>
  <c r="C105" i="17" s="1"/>
  <c r="E105" s="1"/>
  <c r="C39" i="27"/>
  <c r="E39" s="1"/>
  <c r="E41" s="1"/>
  <c r="C103" i="17" s="1"/>
  <c r="E103" s="1"/>
  <c r="C39" i="24"/>
  <c r="E39" s="1"/>
  <c r="E41" s="1"/>
  <c r="C101" i="17" s="1"/>
  <c r="E101" s="1"/>
  <c r="C39" i="20"/>
  <c r="E39" s="1"/>
  <c r="E41" s="1"/>
  <c r="C97" i="17" s="1"/>
  <c r="E97" s="1"/>
  <c r="E41" i="1"/>
  <c r="C93" i="17" s="1"/>
  <c r="C39" i="18"/>
  <c r="E39" s="1"/>
  <c r="E41" s="1"/>
  <c r="C95" i="17" s="1"/>
  <c r="E95" s="1"/>
  <c r="E41" i="4"/>
  <c r="C94" i="17" s="1"/>
  <c r="E94" s="1"/>
  <c r="E93" l="1"/>
  <c r="E108" s="1"/>
  <c r="E32" l="1"/>
</calcChain>
</file>

<file path=xl/sharedStrings.xml><?xml version="1.0" encoding="utf-8"?>
<sst xmlns="http://schemas.openxmlformats.org/spreadsheetml/2006/main" count="1599" uniqueCount="155">
  <si>
    <t>Technika</t>
  </si>
  <si>
    <t>ujeto</t>
  </si>
  <si>
    <t>volný chod motoru</t>
  </si>
  <si>
    <t>práce čerpadla</t>
  </si>
  <si>
    <t>km</t>
  </si>
  <si>
    <t>MH</t>
  </si>
  <si>
    <t>spotřeba PHM</t>
  </si>
  <si>
    <t>litrů</t>
  </si>
  <si>
    <t>Spotřeba</t>
  </si>
  <si>
    <t>ECUD:</t>
  </si>
  <si>
    <t>Datum události:</t>
  </si>
  <si>
    <t>Celkem</t>
  </si>
  <si>
    <t>Pomocná technika</t>
  </si>
  <si>
    <t>Čerpadlo 1</t>
  </si>
  <si>
    <t>Čerpadlo 2</t>
  </si>
  <si>
    <t>Motorová pila</t>
  </si>
  <si>
    <t>Přetlakový ventilátor</t>
  </si>
  <si>
    <t>Další</t>
  </si>
  <si>
    <t>Spotřeba PHM</t>
  </si>
  <si>
    <t>Nafta motorová</t>
  </si>
  <si>
    <t>Palivo: Nafta motorová</t>
  </si>
  <si>
    <t>BA 95</t>
  </si>
  <si>
    <t>Kč</t>
  </si>
  <si>
    <r>
      <t xml:space="preserve">Pole spotřeba NM - </t>
    </r>
    <r>
      <rPr>
        <b/>
        <sz val="11"/>
        <color theme="1"/>
        <rFont val="Calibri"/>
        <family val="2"/>
        <charset val="238"/>
        <scheme val="minor"/>
      </rPr>
      <t>vypočítaná</t>
    </r>
    <r>
      <rPr>
        <sz val="11"/>
        <color theme="1"/>
        <rFont val="Calibri"/>
        <family val="2"/>
        <charset val="238"/>
        <scheme val="minor"/>
      </rPr>
      <t xml:space="preserve"> dílčí /pro jednotlivou techniku/ a celková spotřeba NM</t>
    </r>
  </si>
  <si>
    <r>
      <t xml:space="preserve">Pole spotřeba BA - </t>
    </r>
    <r>
      <rPr>
        <b/>
        <sz val="11"/>
        <color theme="1"/>
        <rFont val="Calibri"/>
        <family val="2"/>
        <charset val="238"/>
        <scheme val="minor"/>
      </rPr>
      <t>vypočítaná</t>
    </r>
    <r>
      <rPr>
        <sz val="11"/>
        <color theme="1"/>
        <rFont val="Calibri"/>
        <family val="2"/>
        <charset val="238"/>
        <scheme val="minor"/>
      </rPr>
      <t xml:space="preserve"> dílčí /pro jednotlivou techniku/ a celková spotřeba BA</t>
    </r>
  </si>
  <si>
    <t>minuty</t>
  </si>
  <si>
    <t>hodiny</t>
  </si>
  <si>
    <t>Přepočet min/hod</t>
  </si>
  <si>
    <t>Začátek</t>
  </si>
  <si>
    <t>Konec</t>
  </si>
  <si>
    <t xml:space="preserve">Spotřeba </t>
  </si>
  <si>
    <t xml:space="preserve">Práce </t>
  </si>
  <si>
    <t xml:space="preserve">Pevná cena </t>
  </si>
  <si>
    <t xml:space="preserve">Suma </t>
  </si>
  <si>
    <t>l/100km</t>
  </si>
  <si>
    <t>l/hod</t>
  </si>
  <si>
    <t>l</t>
  </si>
  <si>
    <t>Výpočet motohodin</t>
  </si>
  <si>
    <t>Refundace</t>
  </si>
  <si>
    <t>Hasiva</t>
  </si>
  <si>
    <t>ECUD</t>
  </si>
  <si>
    <t>PHM</t>
  </si>
  <si>
    <t>II. Výdaje na odbornou přípravu 2016</t>
  </si>
  <si>
    <t>počet osob</t>
  </si>
  <si>
    <t>HZS upravená částka v Kč</t>
  </si>
  <si>
    <t>počet hodin odborné přípravy</t>
  </si>
  <si>
    <t>1.</t>
  </si>
  <si>
    <t>2.</t>
  </si>
  <si>
    <t>3.</t>
  </si>
  <si>
    <t>4.</t>
  </si>
  <si>
    <t>5.</t>
  </si>
  <si>
    <t>dotace Kč na 1 osobu</t>
  </si>
  <si>
    <t>III. Výdaje za uskutečněný zásah 2016</t>
  </si>
  <si>
    <t>Obcí požadovaná částka v Kč (=sl. 2+3+4)</t>
  </si>
  <si>
    <t>IV. Výdaje na věcné vybavení 2016</t>
  </si>
  <si>
    <t xml:space="preserve">Obcí požadovaná částka v Kč </t>
  </si>
  <si>
    <t>počet listů</t>
  </si>
  <si>
    <t>název</t>
  </si>
  <si>
    <t>ŽÁDOST OBCE O POSKYTNUTÍ DOTACE - PROGRAM ÚČELOVÁ NEINVESTIČNÍ DOTACE 2016 V POŽÁRNÍ OCHRANĚ PRO JSDHO PARDUBICKÉHO KRAJE</t>
  </si>
  <si>
    <t>IDENTIFIKACE ŽADATELE - PRÁVNICKÉ OSOBY</t>
  </si>
  <si>
    <t>IČ</t>
  </si>
  <si>
    <t>adresa - ulice</t>
  </si>
  <si>
    <t>místo</t>
  </si>
  <si>
    <t>telefon</t>
  </si>
  <si>
    <t>web</t>
  </si>
  <si>
    <t>identifikace osoby zastupující právnické osoby s uvedením právního důvodu zastoupení</t>
  </si>
  <si>
    <t>identifikace osob, v nichž má právnická osoba přímý podíl a výše podílu</t>
  </si>
  <si>
    <t>číslo účtu obce</t>
  </si>
  <si>
    <t>název peněžního ústavu</t>
  </si>
  <si>
    <t>doba, v níž má být dosaženo účelu</t>
  </si>
  <si>
    <t>DIČ</t>
  </si>
  <si>
    <t>č.p.</t>
  </si>
  <si>
    <t>PSČ</t>
  </si>
  <si>
    <t>e-mail</t>
  </si>
  <si>
    <t>datová schránka</t>
  </si>
  <si>
    <t xml:space="preserve">dne: </t>
  </si>
  <si>
    <t>V</t>
  </si>
  <si>
    <t>razítko a podpis žadatele</t>
  </si>
  <si>
    <t>DA 12 - A31</t>
  </si>
  <si>
    <t>1. CAS K24 L101</t>
  </si>
  <si>
    <t>DA 8 Ford Tranzit</t>
  </si>
  <si>
    <t>Palivo: BA 95</t>
  </si>
  <si>
    <t>2. CAS 32 T815</t>
  </si>
  <si>
    <t>Editovatelná pole</t>
  </si>
  <si>
    <t>obcí požadovaná částka v Kč (=sl. 2 x 3)</t>
  </si>
  <si>
    <t>Celková požadovaná částka</t>
  </si>
  <si>
    <t>Celková částka upravená HZS</t>
  </si>
  <si>
    <t>Elektrocentrála tatra</t>
  </si>
  <si>
    <t>OMP 64</t>
  </si>
  <si>
    <t>V 40</t>
  </si>
  <si>
    <t>S 40</t>
  </si>
  <si>
    <t>VZOHV 40</t>
  </si>
  <si>
    <t>S 16</t>
  </si>
  <si>
    <t>S 8</t>
  </si>
  <si>
    <t>V 8</t>
  </si>
  <si>
    <t>NDT 16</t>
  </si>
  <si>
    <t>ZZZ 16</t>
  </si>
  <si>
    <t>Potvrzení o absolvování kurzu / kopie osvědčení nebo potvrzení</t>
  </si>
  <si>
    <t>V. Seznam příloh žádosti</t>
  </si>
  <si>
    <t>JSDH ABC</t>
  </si>
  <si>
    <t>XX.XX.2016</t>
  </si>
  <si>
    <t>XI. 2015 AŽ VII. 2016 - ODBORNÁ PŘÍPRAVA, ZÁSAHY A VYBAVENÍ</t>
  </si>
  <si>
    <t>T 16</t>
  </si>
  <si>
    <t>TOOB 16</t>
  </si>
  <si>
    <t>Celkem přiložených kopií:</t>
  </si>
  <si>
    <t>Název - popis - účel</t>
  </si>
  <si>
    <t>EVČJ</t>
  </si>
  <si>
    <t>Jednotka</t>
  </si>
  <si>
    <t>Kategorie jednotky</t>
  </si>
  <si>
    <t>Kopie DZOZ</t>
  </si>
  <si>
    <t>Refundace je nutno při vyúčtování dotace doložit fakturou a výpisem z účtu.</t>
  </si>
  <si>
    <t>Nelze žádat proplacení výdajů za události, u nichž byly vyžádány náhrady za zásah u DN!</t>
  </si>
  <si>
    <t>Pro všechny kurzy - příloha kopie osvědčení, případně potvrzení o absolvování kurzu.</t>
  </si>
  <si>
    <t>Odešlete od 1. do 31. srpna 2016 na adresu kontaktní osoby ÚO HZS</t>
  </si>
  <si>
    <t>Celkem listů příloh</t>
  </si>
  <si>
    <t>název obce</t>
  </si>
  <si>
    <t>identifikace osob s podílem v právnické osobě</t>
  </si>
  <si>
    <t>Návod vyplňování</t>
  </si>
  <si>
    <t>List Žádost</t>
  </si>
  <si>
    <t>Vyplnit editovatelná zelená pole, celková částka je počítána automaticky.</t>
  </si>
  <si>
    <t>Str. 1 Hlavička</t>
  </si>
  <si>
    <t>Str. 2 Odborná příprava</t>
  </si>
  <si>
    <t>Str. 3 Zásah</t>
  </si>
  <si>
    <t>Celková částka je vypočítávána automaticky.</t>
  </si>
  <si>
    <t>Str. 4 Výdaje na věcné vybavení</t>
  </si>
  <si>
    <t>Str. 5 Seznam příloh</t>
  </si>
  <si>
    <r>
      <t xml:space="preserve">Potvrzení o absolvování kurzu / kopie osvědčení nebo potvrzení </t>
    </r>
    <r>
      <rPr>
        <sz val="11"/>
        <color theme="1"/>
        <rFont val="Calibri"/>
        <family val="2"/>
        <charset val="238"/>
        <scheme val="minor"/>
      </rPr>
      <t>- počet je počítán automaticky, kopie sepnout dohromady, seřazené podle pořadí kurzu v tabulce.</t>
    </r>
  </si>
  <si>
    <r>
      <rPr>
        <b/>
        <sz val="11"/>
        <color theme="1"/>
        <rFont val="Calibri"/>
        <family val="2"/>
        <charset val="238"/>
        <scheme val="minor"/>
      </rPr>
      <t>ECUD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PHM</t>
    </r>
    <r>
      <rPr>
        <sz val="11"/>
        <color theme="1"/>
        <rFont val="Calibri"/>
        <family val="2"/>
        <charset val="238"/>
        <scheme val="minor"/>
      </rPr>
      <t xml:space="preserve"> - viz. Událost (1).</t>
    </r>
  </si>
  <si>
    <t>Sepnout dohromady po jednotlivých událostech</t>
  </si>
  <si>
    <t>Pomocné výpočty</t>
  </si>
  <si>
    <t>Vyplnit zelená pole podle ZOZ. Čas začátku a čas konce činností v hodinách a minutách, vypočítá celkový počet motohodin.</t>
  </si>
  <si>
    <t>Vyplnit zelená pole časem v hodinách a minutách, v oranžovém poli vypočítá čas v motohodinách.</t>
  </si>
  <si>
    <t>Událost (1)</t>
  </si>
  <si>
    <t>Události</t>
  </si>
  <si>
    <r>
      <t xml:space="preserve">Vyplnit zelená pole, </t>
    </r>
    <r>
      <rPr>
        <b/>
        <sz val="11"/>
        <color theme="1"/>
        <rFont val="Calibri"/>
        <family val="2"/>
        <charset val="238"/>
        <scheme val="minor"/>
      </rPr>
      <t xml:space="preserve">JSDH ABC - </t>
    </r>
    <r>
      <rPr>
        <sz val="11"/>
        <color theme="1"/>
        <rFont val="Calibri"/>
        <family val="2"/>
        <charset val="238"/>
        <scheme val="minor"/>
      </rPr>
      <t>doplnit název JSDH</t>
    </r>
  </si>
  <si>
    <r>
      <rPr>
        <b/>
        <sz val="11"/>
        <color theme="1"/>
        <rFont val="Calibri"/>
        <family val="2"/>
        <charset val="238"/>
        <scheme val="minor"/>
      </rPr>
      <t>Ujeto</t>
    </r>
    <r>
      <rPr>
        <sz val="11"/>
        <color theme="1"/>
        <rFont val="Calibri"/>
        <family val="2"/>
        <charset val="238"/>
        <scheme val="minor"/>
      </rPr>
      <t xml:space="preserve"> - vyplnit počet km ujetých s každou technikou při zásahu JPO, shoduje se s počtem km v DZOZ</t>
    </r>
  </si>
  <si>
    <r>
      <rPr>
        <b/>
        <sz val="11"/>
        <color theme="1"/>
        <rFont val="Calibri"/>
        <family val="2"/>
        <charset val="238"/>
        <scheme val="minor"/>
      </rPr>
      <t xml:space="preserve">Volný chod motoru / práce čerpadla </t>
    </r>
    <r>
      <rPr>
        <sz val="11"/>
        <color theme="1"/>
        <rFont val="Calibri"/>
        <family val="2"/>
        <charset val="238"/>
        <scheme val="minor"/>
      </rPr>
      <t>- Vyplnit podle údajů v DZOZ</t>
    </r>
  </si>
  <si>
    <t>Příloha č. 2</t>
  </si>
  <si>
    <t>Vyplnit editovatelná zelená pole podle počtu členů JPO, kteří absolvovali některý z kurzů v daném období. Červené pole - počet kopií osvědčení/potvrzení, přiložených k žádosti. Částka a celková částka je počítána automaticky. Jiné kurzy, které nejsou v tabulce uvedeny nelze z prostředků dotace uhradit.</t>
  </si>
  <si>
    <r>
      <rPr>
        <b/>
        <sz val="11"/>
        <color theme="1"/>
        <rFont val="Calibri"/>
        <family val="2"/>
        <charset val="238"/>
        <scheme val="minor"/>
      </rPr>
      <t>Refundace</t>
    </r>
    <r>
      <rPr>
        <sz val="11"/>
        <color theme="1"/>
        <rFont val="Calibri"/>
        <family val="2"/>
        <charset val="238"/>
        <scheme val="minor"/>
      </rPr>
      <t xml:space="preserve"> - vyplnit podle celkové částky skutečně proplacených refundací. Pozor! Při vyúčtování dotace (do 31.1. následujícího roku) je nutné doložit kopie faktur zaměstnavatelů a výpisy z účtu obce prokazující proplacení refundace mzdy.</t>
    </r>
  </si>
  <si>
    <r>
      <t>Hasiva</t>
    </r>
    <r>
      <rPr>
        <sz val="11"/>
        <color theme="1"/>
        <rFont val="Calibri"/>
        <family val="2"/>
        <charset val="238"/>
        <scheme val="minor"/>
      </rPr>
      <t xml:space="preserve"> - Vyplnit částky za použitá speciální hasiva. Použití je nutné uvést v DZOZ. Pozor! Při vyúčtování dotace (do 31.1. následujícího roku) je nutné  doložit kopií dokladu/faktury prokazující pořízení.</t>
    </r>
  </si>
  <si>
    <t>Vyplnit editovatelná zelená pole s důrazem na VPPO poškozené nebo zničené u zásahu (uvést ECUD, poškození musí být uvedeno v DZOZ). Pozor! Při vyúčtování dotace (do 31.1. následujícího roku) je nutné doložit u všech položek kopii dokladu prokazující pořízení.</t>
  </si>
  <si>
    <r>
      <t xml:space="preserve">Výpočty spotřeb PHM u událostí </t>
    </r>
    <r>
      <rPr>
        <sz val="11"/>
        <color theme="1"/>
        <rFont val="Calibri"/>
        <family val="2"/>
        <charset val="238"/>
        <scheme val="minor"/>
      </rPr>
      <t>- Podle počtu událostí počet listů (Událost (1), Událost (2), …)</t>
    </r>
  </si>
  <si>
    <t>Výpočty spotřeb PHM u událostí</t>
  </si>
  <si>
    <r>
      <rPr>
        <b/>
        <sz val="11"/>
        <color theme="1"/>
        <rFont val="Calibri"/>
        <family val="2"/>
        <charset val="238"/>
        <scheme val="minor"/>
      </rPr>
      <t xml:space="preserve">Technika, Pomocná technika </t>
    </r>
    <r>
      <rPr>
        <sz val="11"/>
        <color theme="1"/>
        <rFont val="Calibri"/>
        <family val="2"/>
        <charset val="238"/>
        <scheme val="minor"/>
      </rPr>
      <t>- vyplnit techniku používanou v jednotce, spotřeby vyplnit dle údajů v TP vozidla / technické specifikace agregátu. Pokud údaje nejsou dostupné, určí spotřebu příslušník HZS, pracoviště IZS a služeb ÚO, strojní služba.</t>
    </r>
  </si>
  <si>
    <t>Cena PHM je stanovena  vyhláškou Ministerstva práce a sociálních věcí, vztahující se k roku, ve kterém proběhl zásah JPO. Při vyplňování pozor na palivo u DA - NM/BA 95. Celkové spotřeby a částka jsou počítány automaticky a propisují se do žádosti.</t>
  </si>
  <si>
    <t>NM</t>
  </si>
  <si>
    <t>BA</t>
  </si>
  <si>
    <t>Ceny PHM:</t>
  </si>
  <si>
    <t>Událost (2) a další</t>
  </si>
  <si>
    <t>Pole JSDH, Technika, pomocná technika a spotřeby jsou vyplněny automaticky podle listu událost (1). V události (1) je tedy nutné vyplnit veškerou techniku, kterou JPO disponuje, bez ohledu na to, jestli u události zasahovala (0 km, 0 MH).</t>
  </si>
  <si>
    <t>Výpočet spotřeb MH:</t>
  </si>
  <si>
    <t>Jedna motohodina je počítána jako jízda na vzdálenost 60km.</t>
  </si>
  <si>
    <t>Kalkulačka na přepočet časů.</t>
  </si>
  <si>
    <r>
      <t xml:space="preserve">Kopie DZOZ </t>
    </r>
    <r>
      <rPr>
        <sz val="11"/>
        <color theme="1"/>
        <rFont val="Calibri"/>
        <family val="2"/>
        <charset val="238"/>
        <scheme val="minor"/>
      </rPr>
      <t>Podle počtu událostí počet DZOZ.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</si>
</sst>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8" xfId="0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0" borderId="1" xfId="0" applyNumberFormat="1" applyBorder="1"/>
    <xf numFmtId="1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0" borderId="12" xfId="0" applyNumberFormat="1" applyBorder="1"/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2" fontId="0" fillId="0" borderId="11" xfId="0" applyNumberFormat="1" applyBorder="1"/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2" borderId="12" xfId="0" applyNumberFormat="1" applyFill="1" applyBorder="1"/>
    <xf numFmtId="2" fontId="0" fillId="2" borderId="13" xfId="0" applyNumberFormat="1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1" fillId="6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7" xfId="0" applyNumberFormat="1" applyBorder="1"/>
    <xf numFmtId="0" fontId="2" fillId="0" borderId="5" xfId="0" applyFont="1" applyBorder="1"/>
    <xf numFmtId="14" fontId="7" fillId="2" borderId="5" xfId="0" applyNumberFormat="1" applyFont="1" applyFill="1" applyBorder="1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1" fontId="0" fillId="0" borderId="0" xfId="0" applyNumberFormat="1"/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textRotation="90" wrapText="1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16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1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showWhiteSpace="0" view="pageLayout" topLeftCell="A10" zoomScaleNormal="100" workbookViewId="0">
      <selection activeCell="C5" sqref="C5"/>
    </sheetView>
  </sheetViews>
  <sheetFormatPr defaultRowHeight="15"/>
  <cols>
    <col min="2" max="2" width="15.7109375" customWidth="1"/>
    <col min="3" max="3" width="62.42578125" customWidth="1"/>
  </cols>
  <sheetData>
    <row r="1" spans="1:3" ht="28.5">
      <c r="A1" s="78" t="s">
        <v>117</v>
      </c>
      <c r="B1" s="78"/>
      <c r="C1" s="78"/>
    </row>
    <row r="3" spans="1:3">
      <c r="A3" s="82" t="s">
        <v>118</v>
      </c>
      <c r="B3" s="82"/>
    </row>
    <row r="4" spans="1:3">
      <c r="B4" s="69" t="s">
        <v>120</v>
      </c>
      <c r="C4" t="s">
        <v>119</v>
      </c>
    </row>
    <row r="5" spans="1:3" ht="75">
      <c r="B5" s="70" t="s">
        <v>121</v>
      </c>
      <c r="C5" s="25" t="s">
        <v>138</v>
      </c>
    </row>
    <row r="6" spans="1:3">
      <c r="B6" s="79" t="s">
        <v>122</v>
      </c>
      <c r="C6" s="25" t="s">
        <v>127</v>
      </c>
    </row>
    <row r="7" spans="1:3" ht="60">
      <c r="B7" s="79"/>
      <c r="C7" s="25" t="s">
        <v>139</v>
      </c>
    </row>
    <row r="8" spans="1:3" ht="45">
      <c r="B8" s="79"/>
      <c r="C8" s="67" t="s">
        <v>140</v>
      </c>
    </row>
    <row r="9" spans="1:3">
      <c r="B9" s="79"/>
      <c r="C9" s="25" t="s">
        <v>123</v>
      </c>
    </row>
    <row r="10" spans="1:3" ht="30">
      <c r="B10" s="79"/>
      <c r="C10" s="68" t="s">
        <v>111</v>
      </c>
    </row>
    <row r="11" spans="1:3" ht="60">
      <c r="B11" s="71" t="s">
        <v>124</v>
      </c>
      <c r="C11" s="65" t="s">
        <v>141</v>
      </c>
    </row>
    <row r="12" spans="1:3" ht="45">
      <c r="B12" s="70" t="s">
        <v>125</v>
      </c>
      <c r="C12" s="71" t="s">
        <v>126</v>
      </c>
    </row>
    <row r="13" spans="1:3" ht="56.25" customHeight="1">
      <c r="B13" s="81" t="s">
        <v>128</v>
      </c>
      <c r="C13" s="67" t="s">
        <v>142</v>
      </c>
    </row>
    <row r="14" spans="1:3" ht="42" customHeight="1">
      <c r="B14" s="81"/>
      <c r="C14" s="67" t="s">
        <v>154</v>
      </c>
    </row>
    <row r="15" spans="1:3">
      <c r="C15" s="25"/>
    </row>
    <row r="16" spans="1:3">
      <c r="A16" s="83" t="s">
        <v>129</v>
      </c>
      <c r="B16" s="83"/>
      <c r="C16" s="25" t="s">
        <v>153</v>
      </c>
    </row>
    <row r="17" spans="1:3" ht="30">
      <c r="A17" s="66"/>
      <c r="B17" s="69" t="s">
        <v>27</v>
      </c>
      <c r="C17" s="25" t="s">
        <v>131</v>
      </c>
    </row>
    <row r="18" spans="1:3" ht="30">
      <c r="B18" s="69" t="s">
        <v>37</v>
      </c>
      <c r="C18" s="25" t="s">
        <v>130</v>
      </c>
    </row>
    <row r="19" spans="1:3">
      <c r="B19" s="72"/>
      <c r="C19" s="25"/>
    </row>
    <row r="20" spans="1:3">
      <c r="A20" s="84" t="s">
        <v>133</v>
      </c>
      <c r="B20" s="85"/>
      <c r="C20" s="25"/>
    </row>
    <row r="21" spans="1:3">
      <c r="B21" t="s">
        <v>132</v>
      </c>
      <c r="C21" s="25" t="s">
        <v>134</v>
      </c>
    </row>
    <row r="22" spans="1:3" ht="60">
      <c r="C22" s="25" t="s">
        <v>144</v>
      </c>
    </row>
    <row r="23" spans="1:3" ht="30">
      <c r="C23" s="25" t="s">
        <v>135</v>
      </c>
    </row>
    <row r="24" spans="1:3">
      <c r="C24" s="25" t="s">
        <v>136</v>
      </c>
    </row>
    <row r="25" spans="1:3" ht="60">
      <c r="C25" s="25" t="s">
        <v>145</v>
      </c>
    </row>
    <row r="26" spans="1:3" ht="60">
      <c r="B26" s="77" t="s">
        <v>149</v>
      </c>
      <c r="C26" s="25" t="s">
        <v>150</v>
      </c>
    </row>
    <row r="27" spans="1:3">
      <c r="A27" s="80" t="s">
        <v>151</v>
      </c>
      <c r="B27" s="80"/>
      <c r="C27" s="25" t="s">
        <v>152</v>
      </c>
    </row>
    <row r="28" spans="1:3">
      <c r="C28" s="25"/>
    </row>
    <row r="29" spans="1:3">
      <c r="C29" s="25"/>
    </row>
    <row r="30" spans="1:3">
      <c r="C30" s="25"/>
    </row>
  </sheetData>
  <sheetProtection password="DEF0" sheet="1" objects="1" scenarios="1"/>
  <mergeCells count="7">
    <mergeCell ref="A1:C1"/>
    <mergeCell ref="B6:B10"/>
    <mergeCell ref="A27:B27"/>
    <mergeCell ref="B13:B14"/>
    <mergeCell ref="A3:B3"/>
    <mergeCell ref="A16:B16"/>
    <mergeCell ref="A20:B2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5315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R45"/>
  <sheetViews>
    <sheetView view="pageBreakPreview" zoomScaleSheetLayoutView="100" workbookViewId="0">
      <selection activeCell="A32" sqref="A32:C32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R45"/>
  <sheetViews>
    <sheetView view="pageBreakPreview" zoomScaleSheetLayoutView="100" workbookViewId="0">
      <selection activeCell="F39" sqref="F39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1:R45"/>
  <sheetViews>
    <sheetView view="pageBreakPreview" zoomScaleSheetLayoutView="100" workbookViewId="0">
      <selection activeCell="J24" sqref="J24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1:R45"/>
  <sheetViews>
    <sheetView view="pageBreakPreview" zoomScaleSheetLayoutView="100" workbookViewId="0">
      <selection activeCell="D26" sqref="D26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R45"/>
  <sheetViews>
    <sheetView view="pageBreakPreview" zoomScaleSheetLayoutView="100" workbookViewId="0">
      <selection activeCell="D20" sqref="D20:F20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531600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92D050"/>
  </sheetPr>
  <dimension ref="A1:F226"/>
  <sheetViews>
    <sheetView view="pageBreakPreview" zoomScale="115" zoomScaleSheetLayoutView="115" zoomScalePageLayoutView="85" workbookViewId="0">
      <selection activeCell="E46" sqref="E46:E56"/>
    </sheetView>
  </sheetViews>
  <sheetFormatPr defaultRowHeight="15"/>
  <cols>
    <col min="1" max="1" width="16.5703125" customWidth="1"/>
    <col min="2" max="2" width="11.5703125" customWidth="1"/>
    <col min="3" max="3" width="9.28515625" customWidth="1"/>
    <col min="4" max="4" width="19.7109375" customWidth="1"/>
    <col min="5" max="5" width="14.140625" customWidth="1"/>
    <col min="6" max="6" width="12" customWidth="1"/>
  </cols>
  <sheetData>
    <row r="1" spans="1:6" ht="15.75">
      <c r="A1" s="110" t="s">
        <v>113</v>
      </c>
      <c r="B1" s="111"/>
      <c r="C1" s="112"/>
      <c r="D1" s="58"/>
      <c r="F1" s="1" t="s">
        <v>137</v>
      </c>
    </row>
    <row r="2" spans="1:6">
      <c r="A2" s="113"/>
      <c r="B2" s="114"/>
      <c r="C2" s="115"/>
      <c r="F2" s="119"/>
    </row>
    <row r="3" spans="1:6">
      <c r="A3" s="116"/>
      <c r="B3" s="117"/>
      <c r="C3" s="118"/>
      <c r="F3" s="120"/>
    </row>
    <row r="4" spans="1:6" ht="15" customHeight="1">
      <c r="A4" s="124" t="s">
        <v>58</v>
      </c>
      <c r="B4" s="124"/>
      <c r="C4" s="124"/>
      <c r="D4" s="124"/>
      <c r="E4" s="124"/>
      <c r="F4" s="124"/>
    </row>
    <row r="5" spans="1:6" ht="30" customHeight="1">
      <c r="A5" s="124"/>
      <c r="B5" s="124"/>
      <c r="C5" s="124"/>
      <c r="D5" s="124"/>
      <c r="E5" s="124"/>
      <c r="F5" s="124"/>
    </row>
    <row r="6" spans="1:6">
      <c r="A6" s="124"/>
      <c r="B6" s="124"/>
      <c r="C6" s="124"/>
      <c r="D6" s="124"/>
      <c r="E6" s="124"/>
      <c r="F6" s="124"/>
    </row>
    <row r="7" spans="1:6" ht="18.75">
      <c r="A7" s="105" t="s">
        <v>101</v>
      </c>
      <c r="B7" s="105"/>
      <c r="C7" s="105"/>
      <c r="D7" s="105"/>
      <c r="E7" s="105"/>
      <c r="F7" s="105"/>
    </row>
    <row r="8" spans="1:6" ht="18.75">
      <c r="A8" s="55"/>
      <c r="B8" s="55"/>
      <c r="C8" s="55"/>
      <c r="D8" s="55"/>
      <c r="E8" s="55"/>
      <c r="F8" s="55"/>
    </row>
    <row r="9" spans="1:6" ht="18.75">
      <c r="A9" s="55"/>
      <c r="B9" s="55"/>
      <c r="C9" s="55"/>
      <c r="D9" s="55"/>
      <c r="E9" s="55"/>
      <c r="F9" s="55"/>
    </row>
    <row r="10" spans="1:6">
      <c r="A10" s="125" t="s">
        <v>59</v>
      </c>
      <c r="B10" s="125"/>
      <c r="C10" s="125"/>
      <c r="D10" s="125"/>
      <c r="E10" s="125"/>
      <c r="F10" s="125"/>
    </row>
    <row r="11" spans="1:6">
      <c r="A11" s="61" t="s">
        <v>106</v>
      </c>
      <c r="B11" s="121" t="s">
        <v>108</v>
      </c>
      <c r="C11" s="121"/>
      <c r="D11" s="103" t="s">
        <v>107</v>
      </c>
      <c r="E11" s="103"/>
      <c r="F11" s="103"/>
    </row>
    <row r="12" spans="1:6" ht="23.25" customHeight="1">
      <c r="A12" s="60"/>
      <c r="B12" s="122"/>
      <c r="C12" s="122"/>
      <c r="D12" s="123"/>
      <c r="E12" s="123"/>
      <c r="F12" s="123"/>
    </row>
    <row r="13" spans="1:6">
      <c r="A13" s="30" t="s">
        <v>115</v>
      </c>
      <c r="B13" s="86"/>
      <c r="C13" s="86"/>
      <c r="D13" s="86"/>
      <c r="E13" s="86"/>
      <c r="F13" s="86"/>
    </row>
    <row r="14" spans="1:6">
      <c r="A14" s="30" t="s">
        <v>60</v>
      </c>
      <c r="B14" s="86"/>
      <c r="C14" s="86"/>
      <c r="D14" s="30" t="s">
        <v>70</v>
      </c>
      <c r="E14" s="86"/>
      <c r="F14" s="86"/>
    </row>
    <row r="15" spans="1:6">
      <c r="A15" s="30" t="s">
        <v>61</v>
      </c>
      <c r="B15" s="86"/>
      <c r="C15" s="86"/>
      <c r="D15" s="30" t="s">
        <v>71</v>
      </c>
      <c r="E15" s="86"/>
      <c r="F15" s="86"/>
    </row>
    <row r="16" spans="1:6">
      <c r="A16" s="30" t="s">
        <v>62</v>
      </c>
      <c r="B16" s="86"/>
      <c r="C16" s="86"/>
      <c r="D16" s="30" t="s">
        <v>72</v>
      </c>
      <c r="E16" s="86"/>
      <c r="F16" s="86"/>
    </row>
    <row r="17" spans="1:6">
      <c r="A17" s="30" t="s">
        <v>63</v>
      </c>
      <c r="B17" s="86"/>
      <c r="C17" s="86"/>
      <c r="D17" s="30" t="s">
        <v>73</v>
      </c>
      <c r="E17" s="86"/>
      <c r="F17" s="86"/>
    </row>
    <row r="18" spans="1:6">
      <c r="A18" s="30" t="s">
        <v>64</v>
      </c>
      <c r="B18" s="86"/>
      <c r="C18" s="86"/>
      <c r="D18" s="30" t="s">
        <v>74</v>
      </c>
      <c r="E18" s="86"/>
      <c r="F18" s="86"/>
    </row>
    <row r="19" spans="1:6" ht="49.5" customHeight="1">
      <c r="A19" s="106" t="s">
        <v>65</v>
      </c>
      <c r="B19" s="106"/>
      <c r="C19" s="86"/>
      <c r="D19" s="86"/>
      <c r="E19" s="86"/>
      <c r="F19" s="86"/>
    </row>
    <row r="20" spans="1:6" ht="31.5" customHeight="1">
      <c r="A20" s="106" t="s">
        <v>116</v>
      </c>
      <c r="B20" s="106"/>
      <c r="C20" s="86"/>
      <c r="D20" s="86"/>
      <c r="E20" s="86"/>
      <c r="F20" s="86"/>
    </row>
    <row r="21" spans="1:6" ht="48" customHeight="1">
      <c r="A21" s="106" t="s">
        <v>66</v>
      </c>
      <c r="B21" s="106"/>
      <c r="C21" s="86"/>
      <c r="D21" s="86"/>
      <c r="E21" s="86"/>
      <c r="F21" s="86"/>
    </row>
    <row r="22" spans="1:6" ht="15" customHeight="1">
      <c r="A22" s="106" t="s">
        <v>67</v>
      </c>
      <c r="B22" s="106"/>
      <c r="C22" s="86"/>
      <c r="D22" s="86"/>
      <c r="E22" s="86"/>
      <c r="F22" s="86"/>
    </row>
    <row r="23" spans="1:6" ht="15" customHeight="1">
      <c r="A23" s="106" t="s">
        <v>68</v>
      </c>
      <c r="B23" s="106"/>
      <c r="C23" s="86"/>
      <c r="D23" s="86"/>
      <c r="E23" s="86"/>
      <c r="F23" s="86"/>
    </row>
    <row r="24" spans="1:6" ht="15" customHeight="1">
      <c r="A24" s="106" t="s">
        <v>69</v>
      </c>
      <c r="B24" s="106"/>
      <c r="C24" s="86"/>
      <c r="D24" s="86"/>
      <c r="E24" s="86"/>
      <c r="F24" s="86"/>
    </row>
    <row r="25" spans="1:6" ht="17.25" customHeight="1"/>
    <row r="32" spans="1:6">
      <c r="B32" s="126" t="s">
        <v>85</v>
      </c>
      <c r="C32" s="126"/>
      <c r="D32" s="126"/>
      <c r="E32" s="14">
        <f>D57+E108+E171</f>
        <v>0</v>
      </c>
      <c r="F32" s="1" t="s">
        <v>22</v>
      </c>
    </row>
    <row r="33" spans="1:6">
      <c r="B33" s="1" t="s">
        <v>86</v>
      </c>
      <c r="C33" s="1"/>
      <c r="D33" s="1"/>
      <c r="E33" s="14">
        <f>E57+F108+F171</f>
        <v>0</v>
      </c>
      <c r="F33" s="1" t="s">
        <v>22</v>
      </c>
    </row>
    <row r="42" spans="1:6" ht="21">
      <c r="A42" s="88" t="s">
        <v>42</v>
      </c>
      <c r="B42" s="88"/>
      <c r="C42" s="88"/>
      <c r="D42" s="88"/>
      <c r="E42" s="88"/>
    </row>
    <row r="44" spans="1:6" ht="46.5" customHeight="1">
      <c r="A44" s="28" t="s">
        <v>45</v>
      </c>
      <c r="B44" s="28" t="s">
        <v>51</v>
      </c>
      <c r="C44" s="28" t="s">
        <v>43</v>
      </c>
      <c r="D44" s="28" t="s">
        <v>84</v>
      </c>
      <c r="E44" s="28" t="s">
        <v>44</v>
      </c>
      <c r="F44" s="25"/>
    </row>
    <row r="45" spans="1:6">
      <c r="A45" s="29" t="s">
        <v>46</v>
      </c>
      <c r="B45" s="29" t="s">
        <v>47</v>
      </c>
      <c r="C45" s="29" t="s">
        <v>48</v>
      </c>
      <c r="D45" s="29" t="s">
        <v>49</v>
      </c>
      <c r="E45" s="29" t="s">
        <v>50</v>
      </c>
    </row>
    <row r="46" spans="1:6">
      <c r="A46" s="26" t="s">
        <v>88</v>
      </c>
      <c r="B46" s="14">
        <f>64*50</f>
        <v>3200</v>
      </c>
      <c r="C46" s="51"/>
      <c r="D46" s="14">
        <f>B46*C46</f>
        <v>0</v>
      </c>
      <c r="E46" s="14"/>
    </row>
    <row r="47" spans="1:6">
      <c r="A47" s="26" t="s">
        <v>89</v>
      </c>
      <c r="B47" s="14">
        <v>2000</v>
      </c>
      <c r="C47" s="51"/>
      <c r="D47" s="14">
        <f>B47*C47</f>
        <v>0</v>
      </c>
      <c r="E47" s="14"/>
    </row>
    <row r="48" spans="1:6">
      <c r="A48" s="26" t="s">
        <v>90</v>
      </c>
      <c r="B48" s="14">
        <v>2000</v>
      </c>
      <c r="C48" s="51"/>
      <c r="D48" s="14">
        <f>B48*C48</f>
        <v>0</v>
      </c>
      <c r="E48" s="14"/>
    </row>
    <row r="49" spans="1:6">
      <c r="A49" s="26" t="s">
        <v>91</v>
      </c>
      <c r="B49" s="14">
        <v>2000</v>
      </c>
      <c r="C49" s="51"/>
      <c r="D49" s="14">
        <f t="shared" ref="D49:D56" si="0">B49*C49</f>
        <v>0</v>
      </c>
      <c r="E49" s="14"/>
    </row>
    <row r="50" spans="1:6">
      <c r="A50" s="26" t="s">
        <v>92</v>
      </c>
      <c r="B50" s="14">
        <f>16*50</f>
        <v>800</v>
      </c>
      <c r="C50" s="51"/>
      <c r="D50" s="14">
        <f t="shared" si="0"/>
        <v>0</v>
      </c>
      <c r="E50" s="14"/>
    </row>
    <row r="51" spans="1:6">
      <c r="A51" s="26" t="s">
        <v>95</v>
      </c>
      <c r="B51" s="14">
        <f t="shared" ref="B51:B54" si="1">16*50</f>
        <v>800</v>
      </c>
      <c r="C51" s="51"/>
      <c r="D51" s="14">
        <f t="shared" si="0"/>
        <v>0</v>
      </c>
      <c r="E51" s="14"/>
    </row>
    <row r="52" spans="1:6">
      <c r="A52" s="26" t="s">
        <v>96</v>
      </c>
      <c r="B52" s="14">
        <f t="shared" si="1"/>
        <v>800</v>
      </c>
      <c r="C52" s="51"/>
      <c r="D52" s="14">
        <f t="shared" si="0"/>
        <v>0</v>
      </c>
      <c r="E52" s="14"/>
    </row>
    <row r="53" spans="1:6">
      <c r="A53" s="26" t="s">
        <v>102</v>
      </c>
      <c r="B53" s="14">
        <f t="shared" si="1"/>
        <v>800</v>
      </c>
      <c r="C53" s="51"/>
      <c r="D53" s="14">
        <f t="shared" si="0"/>
        <v>0</v>
      </c>
      <c r="E53" s="14"/>
    </row>
    <row r="54" spans="1:6">
      <c r="A54" s="26" t="s">
        <v>103</v>
      </c>
      <c r="B54" s="14">
        <f t="shared" si="1"/>
        <v>800</v>
      </c>
      <c r="C54" s="51"/>
      <c r="D54" s="14">
        <f t="shared" si="0"/>
        <v>0</v>
      </c>
      <c r="E54" s="14"/>
    </row>
    <row r="55" spans="1:6">
      <c r="A55" s="26" t="s">
        <v>93</v>
      </c>
      <c r="B55" s="14">
        <f>8*50</f>
        <v>400</v>
      </c>
      <c r="C55" s="51"/>
      <c r="D55" s="14">
        <f t="shared" si="0"/>
        <v>0</v>
      </c>
      <c r="E55" s="14"/>
    </row>
    <row r="56" spans="1:6">
      <c r="A56" s="26" t="s">
        <v>94</v>
      </c>
      <c r="B56" s="14">
        <f>8*50</f>
        <v>400</v>
      </c>
      <c r="C56" s="51"/>
      <c r="D56" s="14">
        <f t="shared" si="0"/>
        <v>0</v>
      </c>
      <c r="E56" s="14"/>
    </row>
    <row r="57" spans="1:6">
      <c r="A57" s="127" t="s">
        <v>11</v>
      </c>
      <c r="B57" s="128"/>
      <c r="C57" s="129"/>
      <c r="D57" s="14">
        <f>SUM(D46:D56)</f>
        <v>0</v>
      </c>
      <c r="E57" s="14">
        <f>SUM(E46:E56)</f>
        <v>0</v>
      </c>
    </row>
    <row r="58" spans="1:6">
      <c r="A58" s="95" t="s">
        <v>104</v>
      </c>
      <c r="B58" s="96"/>
      <c r="C58" s="53">
        <f>SUM(C46:C56)</f>
        <v>0</v>
      </c>
    </row>
    <row r="61" spans="1:6">
      <c r="A61" s="99" t="s">
        <v>112</v>
      </c>
      <c r="B61" s="99"/>
      <c r="C61" s="99"/>
      <c r="D61" s="99"/>
      <c r="E61" s="99"/>
      <c r="F61" s="99"/>
    </row>
    <row r="62" spans="1:6">
      <c r="A62" s="52"/>
      <c r="B62" s="52"/>
      <c r="C62" s="52"/>
      <c r="D62" s="52"/>
      <c r="E62" s="52"/>
      <c r="F62" s="52"/>
    </row>
    <row r="89" spans="1:6" ht="21">
      <c r="A89" s="88" t="s">
        <v>52</v>
      </c>
      <c r="B89" s="88"/>
      <c r="C89" s="88"/>
      <c r="D89" s="88"/>
      <c r="E89" s="88"/>
      <c r="F89" s="88"/>
    </row>
    <row r="90" spans="1:6" ht="15.75" thickBot="1"/>
    <row r="91" spans="1:6" ht="60">
      <c r="A91" s="29" t="s">
        <v>40</v>
      </c>
      <c r="B91" s="29" t="s">
        <v>38</v>
      </c>
      <c r="C91" s="29" t="s">
        <v>41</v>
      </c>
      <c r="D91" s="56" t="s">
        <v>39</v>
      </c>
      <c r="E91" s="37" t="s">
        <v>53</v>
      </c>
      <c r="F91" s="35" t="s">
        <v>44</v>
      </c>
    </row>
    <row r="92" spans="1:6">
      <c r="A92" s="29">
        <v>1</v>
      </c>
      <c r="B92" s="29">
        <v>2</v>
      </c>
      <c r="C92" s="29">
        <v>3</v>
      </c>
      <c r="D92" s="34">
        <v>4</v>
      </c>
      <c r="E92" s="38">
        <v>5</v>
      </c>
      <c r="F92" s="35">
        <v>6</v>
      </c>
    </row>
    <row r="93" spans="1:6">
      <c r="A93" s="27">
        <f>'Událost (1)'!$B$1</f>
        <v>5315000001</v>
      </c>
      <c r="B93" s="31">
        <v>0</v>
      </c>
      <c r="C93" s="14">
        <f>'Událost (1)'!$E$41</f>
        <v>0</v>
      </c>
      <c r="D93" s="32">
        <v>0</v>
      </c>
      <c r="E93" s="33">
        <f>B93+C93+D93</f>
        <v>0</v>
      </c>
      <c r="F93" s="24"/>
    </row>
    <row r="94" spans="1:6">
      <c r="A94" s="27">
        <f>'Událost (2)'!$B$1</f>
        <v>5316</v>
      </c>
      <c r="B94" s="31">
        <v>0</v>
      </c>
      <c r="C94" s="14">
        <f>'Událost (2)'!$E$41</f>
        <v>0</v>
      </c>
      <c r="D94" s="32">
        <v>0</v>
      </c>
      <c r="E94" s="33">
        <f t="shared" ref="E94:E107" si="2">B94+C94+D94</f>
        <v>0</v>
      </c>
      <c r="F94" s="24"/>
    </row>
    <row r="95" spans="1:6">
      <c r="A95" s="27">
        <f>'Událost (3)'!$B$1</f>
        <v>5316</v>
      </c>
      <c r="B95" s="31">
        <v>0</v>
      </c>
      <c r="C95" s="14">
        <f>'Událost (3)'!$E$41</f>
        <v>0</v>
      </c>
      <c r="D95" s="32">
        <v>0</v>
      </c>
      <c r="E95" s="33">
        <f t="shared" si="2"/>
        <v>0</v>
      </c>
      <c r="F95" s="24"/>
    </row>
    <row r="96" spans="1:6">
      <c r="A96" s="27">
        <f>'Událost (4)'!$B$1</f>
        <v>5316</v>
      </c>
      <c r="B96" s="31">
        <v>0</v>
      </c>
      <c r="C96" s="14">
        <f>'Událost (4)'!$E$41</f>
        <v>0</v>
      </c>
      <c r="D96" s="32">
        <v>0</v>
      </c>
      <c r="E96" s="33">
        <f t="shared" si="2"/>
        <v>0</v>
      </c>
      <c r="F96" s="24"/>
    </row>
    <row r="97" spans="1:6">
      <c r="A97" s="27">
        <f>'Událost (5)'!$B$1</f>
        <v>5316000001</v>
      </c>
      <c r="B97" s="31">
        <v>0</v>
      </c>
      <c r="C97" s="14">
        <f>'Událost (5)'!$E$41</f>
        <v>0</v>
      </c>
      <c r="D97" s="32">
        <v>0</v>
      </c>
      <c r="E97" s="33">
        <f t="shared" si="2"/>
        <v>0</v>
      </c>
      <c r="F97" s="24"/>
    </row>
    <row r="98" spans="1:6">
      <c r="A98" s="27">
        <f>'Událost (6)'!$B$1</f>
        <v>5316002222</v>
      </c>
      <c r="B98" s="31">
        <v>0</v>
      </c>
      <c r="C98" s="14">
        <f>'Událost (6)'!$E$41</f>
        <v>0</v>
      </c>
      <c r="D98" s="32">
        <v>0</v>
      </c>
      <c r="E98" s="33">
        <f t="shared" si="2"/>
        <v>0</v>
      </c>
      <c r="F98" s="24"/>
    </row>
    <row r="99" spans="1:6">
      <c r="A99" s="27">
        <f>'Událost (7)'!$B$1</f>
        <v>5315</v>
      </c>
      <c r="B99" s="31">
        <v>0</v>
      </c>
      <c r="C99" s="14">
        <f>'Událost (7)'!$E$41</f>
        <v>0</v>
      </c>
      <c r="D99" s="32">
        <v>0</v>
      </c>
      <c r="E99" s="33">
        <f t="shared" si="2"/>
        <v>0</v>
      </c>
      <c r="F99" s="24"/>
    </row>
    <row r="100" spans="1:6">
      <c r="A100" s="27">
        <f>'Událost (8)'!$B$1</f>
        <v>5316</v>
      </c>
      <c r="B100" s="31">
        <v>0</v>
      </c>
      <c r="C100" s="14">
        <f>'Událost (8)'!$E$41</f>
        <v>0</v>
      </c>
      <c r="D100" s="32">
        <v>0</v>
      </c>
      <c r="E100" s="33">
        <f t="shared" si="2"/>
        <v>0</v>
      </c>
      <c r="F100" s="24"/>
    </row>
    <row r="101" spans="1:6">
      <c r="A101" s="27">
        <f>'Událost (9)'!$B$1</f>
        <v>5316</v>
      </c>
      <c r="B101" s="31">
        <v>0</v>
      </c>
      <c r="C101" s="14">
        <f>'Událost (9)'!$E$41</f>
        <v>0</v>
      </c>
      <c r="D101" s="32">
        <v>0</v>
      </c>
      <c r="E101" s="33">
        <f t="shared" si="2"/>
        <v>0</v>
      </c>
      <c r="F101" s="24"/>
    </row>
    <row r="102" spans="1:6">
      <c r="A102" s="27">
        <f>'Událost (10)'!$B$1</f>
        <v>5316</v>
      </c>
      <c r="B102" s="31">
        <v>0</v>
      </c>
      <c r="C102" s="14">
        <f>'Událost (10)'!$E$41</f>
        <v>0</v>
      </c>
      <c r="D102" s="32">
        <v>0</v>
      </c>
      <c r="E102" s="33">
        <f t="shared" si="2"/>
        <v>0</v>
      </c>
      <c r="F102" s="24"/>
    </row>
    <row r="103" spans="1:6">
      <c r="A103" s="27">
        <f>'Událost (11)'!$B$1</f>
        <v>5316</v>
      </c>
      <c r="B103" s="31">
        <v>0</v>
      </c>
      <c r="C103" s="14">
        <f>'Událost (11)'!$E$41</f>
        <v>0</v>
      </c>
      <c r="D103" s="32">
        <v>0</v>
      </c>
      <c r="E103" s="33">
        <f t="shared" si="2"/>
        <v>0</v>
      </c>
      <c r="F103" s="24"/>
    </row>
    <row r="104" spans="1:6">
      <c r="A104" s="27">
        <f>'Událost (12)'!$B$1</f>
        <v>5316</v>
      </c>
      <c r="B104" s="31">
        <v>0</v>
      </c>
      <c r="C104" s="14">
        <f>'Událost (12)'!$E$41</f>
        <v>0</v>
      </c>
      <c r="D104" s="32">
        <v>0</v>
      </c>
      <c r="E104" s="33">
        <f t="shared" si="2"/>
        <v>0</v>
      </c>
      <c r="F104" s="24"/>
    </row>
    <row r="105" spans="1:6">
      <c r="A105" s="27">
        <f>'Událost (13)'!$B$1</f>
        <v>5316</v>
      </c>
      <c r="B105" s="31">
        <v>0</v>
      </c>
      <c r="C105" s="14">
        <f>'Událost (13)'!$E$41</f>
        <v>0</v>
      </c>
      <c r="D105" s="32">
        <v>0</v>
      </c>
      <c r="E105" s="33">
        <f t="shared" si="2"/>
        <v>0</v>
      </c>
      <c r="F105" s="24"/>
    </row>
    <row r="106" spans="1:6">
      <c r="A106" s="27">
        <f>'Událost (14)'!$B$1</f>
        <v>5316</v>
      </c>
      <c r="B106" s="31">
        <v>0</v>
      </c>
      <c r="C106" s="14">
        <f>'Událost (14)'!$E$41</f>
        <v>0</v>
      </c>
      <c r="D106" s="32">
        <v>0</v>
      </c>
      <c r="E106" s="33">
        <f t="shared" si="2"/>
        <v>0</v>
      </c>
      <c r="F106" s="24"/>
    </row>
    <row r="107" spans="1:6" ht="15.75" thickBot="1">
      <c r="A107" s="27">
        <f>'Událost (15)'!$B$1</f>
        <v>531600</v>
      </c>
      <c r="B107" s="31">
        <v>0</v>
      </c>
      <c r="C107" s="14">
        <f>'Událost (15)'!$E$41</f>
        <v>0</v>
      </c>
      <c r="D107" s="32">
        <v>0</v>
      </c>
      <c r="E107" s="33">
        <f t="shared" si="2"/>
        <v>0</v>
      </c>
      <c r="F107" s="24"/>
    </row>
    <row r="108" spans="1:6" ht="15.75" thickBot="1">
      <c r="A108" s="89" t="s">
        <v>11</v>
      </c>
      <c r="B108" s="90"/>
      <c r="C108" s="90"/>
      <c r="D108" s="90"/>
      <c r="E108" s="36">
        <f>SUM(E93:E107)</f>
        <v>0</v>
      </c>
      <c r="F108" s="24">
        <f>SUM(F93:F107)</f>
        <v>0</v>
      </c>
    </row>
    <row r="112" spans="1:6" ht="28.5" customHeight="1">
      <c r="A112" s="97" t="s">
        <v>111</v>
      </c>
      <c r="B112" s="98"/>
      <c r="C112" s="98"/>
      <c r="D112" s="98"/>
      <c r="E112" s="98"/>
      <c r="F112" s="98"/>
    </row>
    <row r="114" spans="1:6">
      <c r="A114" s="99" t="s">
        <v>110</v>
      </c>
      <c r="B114" s="99"/>
      <c r="C114" s="99"/>
      <c r="D114" s="99"/>
      <c r="E114" s="99"/>
      <c r="F114" s="99"/>
    </row>
    <row r="115" spans="1:6">
      <c r="A115" s="99"/>
      <c r="B115" s="99"/>
      <c r="C115" s="99"/>
      <c r="D115" s="99"/>
      <c r="E115" s="99"/>
      <c r="F115" s="99"/>
    </row>
    <row r="134" spans="1:6" ht="21">
      <c r="A134" s="91" t="s">
        <v>54</v>
      </c>
      <c r="B134" s="91"/>
      <c r="C134" s="91"/>
      <c r="D134" s="91"/>
      <c r="E134" s="91"/>
      <c r="F134" s="91"/>
    </row>
    <row r="135" spans="1:6" ht="15.75" thickBot="1"/>
    <row r="136" spans="1:6" ht="45">
      <c r="A136" s="92" t="s">
        <v>105</v>
      </c>
      <c r="B136" s="93"/>
      <c r="C136" s="93"/>
      <c r="D136" s="94"/>
      <c r="E136" s="37" t="s">
        <v>55</v>
      </c>
      <c r="F136" s="39" t="s">
        <v>44</v>
      </c>
    </row>
    <row r="137" spans="1:6">
      <c r="A137" s="92" t="s">
        <v>46</v>
      </c>
      <c r="B137" s="93"/>
      <c r="C137" s="93"/>
      <c r="D137" s="93"/>
      <c r="E137" s="38" t="s">
        <v>47</v>
      </c>
      <c r="F137" s="39" t="s">
        <v>48</v>
      </c>
    </row>
    <row r="138" spans="1:6">
      <c r="A138" s="86"/>
      <c r="B138" s="86"/>
      <c r="C138" s="86"/>
      <c r="D138" s="87"/>
      <c r="E138" s="48">
        <v>0</v>
      </c>
      <c r="F138" s="24"/>
    </row>
    <row r="139" spans="1:6">
      <c r="A139" s="86"/>
      <c r="B139" s="86"/>
      <c r="C139" s="86"/>
      <c r="D139" s="87"/>
      <c r="E139" s="48">
        <v>0</v>
      </c>
      <c r="F139" s="24"/>
    </row>
    <row r="140" spans="1:6">
      <c r="A140" s="86"/>
      <c r="B140" s="86"/>
      <c r="C140" s="86"/>
      <c r="D140" s="87"/>
      <c r="E140" s="48">
        <v>0</v>
      </c>
      <c r="F140" s="24"/>
    </row>
    <row r="141" spans="1:6">
      <c r="A141" s="86"/>
      <c r="B141" s="86"/>
      <c r="C141" s="86"/>
      <c r="D141" s="87"/>
      <c r="E141" s="48">
        <v>0</v>
      </c>
      <c r="F141" s="24"/>
    </row>
    <row r="142" spans="1:6">
      <c r="A142" s="86"/>
      <c r="B142" s="86"/>
      <c r="C142" s="86"/>
      <c r="D142" s="87"/>
      <c r="E142" s="48">
        <v>0</v>
      </c>
      <c r="F142" s="24"/>
    </row>
    <row r="143" spans="1:6">
      <c r="A143" s="86"/>
      <c r="B143" s="86"/>
      <c r="C143" s="86"/>
      <c r="D143" s="87"/>
      <c r="E143" s="48">
        <v>0</v>
      </c>
      <c r="F143" s="24"/>
    </row>
    <row r="144" spans="1:6">
      <c r="A144" s="86"/>
      <c r="B144" s="86"/>
      <c r="C144" s="86"/>
      <c r="D144" s="87"/>
      <c r="E144" s="48">
        <v>0</v>
      </c>
      <c r="F144" s="24"/>
    </row>
    <row r="145" spans="1:6">
      <c r="A145" s="86"/>
      <c r="B145" s="86"/>
      <c r="C145" s="86"/>
      <c r="D145" s="87"/>
      <c r="E145" s="48">
        <v>0</v>
      </c>
      <c r="F145" s="24"/>
    </row>
    <row r="146" spans="1:6">
      <c r="A146" s="86"/>
      <c r="B146" s="86"/>
      <c r="C146" s="86"/>
      <c r="D146" s="87"/>
      <c r="E146" s="48">
        <v>0</v>
      </c>
      <c r="F146" s="24"/>
    </row>
    <row r="147" spans="1:6">
      <c r="A147" s="86"/>
      <c r="B147" s="86"/>
      <c r="C147" s="86"/>
      <c r="D147" s="87"/>
      <c r="E147" s="48">
        <v>0</v>
      </c>
      <c r="F147" s="24"/>
    </row>
    <row r="148" spans="1:6">
      <c r="A148" s="86"/>
      <c r="B148" s="86"/>
      <c r="C148" s="86"/>
      <c r="D148" s="87"/>
      <c r="E148" s="48">
        <v>0</v>
      </c>
      <c r="F148" s="24"/>
    </row>
    <row r="149" spans="1:6">
      <c r="A149" s="86"/>
      <c r="B149" s="86"/>
      <c r="C149" s="86"/>
      <c r="D149" s="87"/>
      <c r="E149" s="48">
        <v>0</v>
      </c>
      <c r="F149" s="24"/>
    </row>
    <row r="150" spans="1:6">
      <c r="A150" s="86"/>
      <c r="B150" s="86"/>
      <c r="C150" s="86"/>
      <c r="D150" s="87"/>
      <c r="E150" s="48">
        <v>0</v>
      </c>
      <c r="F150" s="24"/>
    </row>
    <row r="151" spans="1:6">
      <c r="A151" s="86"/>
      <c r="B151" s="86"/>
      <c r="C151" s="86"/>
      <c r="D151" s="87"/>
      <c r="E151" s="48">
        <v>0</v>
      </c>
      <c r="F151" s="24"/>
    </row>
    <row r="152" spans="1:6">
      <c r="A152" s="86"/>
      <c r="B152" s="86"/>
      <c r="C152" s="86"/>
      <c r="D152" s="87"/>
      <c r="E152" s="48">
        <v>0</v>
      </c>
      <c r="F152" s="24"/>
    </row>
    <row r="153" spans="1:6">
      <c r="A153" s="86"/>
      <c r="B153" s="86"/>
      <c r="C153" s="86"/>
      <c r="D153" s="87"/>
      <c r="E153" s="48">
        <v>0</v>
      </c>
      <c r="F153" s="24"/>
    </row>
    <row r="154" spans="1:6">
      <c r="A154" s="86"/>
      <c r="B154" s="86"/>
      <c r="C154" s="86"/>
      <c r="D154" s="87"/>
      <c r="E154" s="48">
        <v>0</v>
      </c>
      <c r="F154" s="24"/>
    </row>
    <row r="155" spans="1:6">
      <c r="A155" s="86"/>
      <c r="B155" s="86"/>
      <c r="C155" s="86"/>
      <c r="D155" s="87"/>
      <c r="E155" s="48">
        <v>0</v>
      </c>
      <c r="F155" s="24"/>
    </row>
    <row r="156" spans="1:6">
      <c r="A156" s="86"/>
      <c r="B156" s="86"/>
      <c r="C156" s="86"/>
      <c r="D156" s="87"/>
      <c r="E156" s="48">
        <v>0</v>
      </c>
      <c r="F156" s="24"/>
    </row>
    <row r="157" spans="1:6">
      <c r="A157" s="86"/>
      <c r="B157" s="86"/>
      <c r="C157" s="86"/>
      <c r="D157" s="87"/>
      <c r="E157" s="48">
        <v>0</v>
      </c>
      <c r="F157" s="24"/>
    </row>
    <row r="158" spans="1:6">
      <c r="A158" s="86"/>
      <c r="B158" s="86"/>
      <c r="C158" s="86"/>
      <c r="D158" s="87"/>
      <c r="E158" s="48">
        <v>0</v>
      </c>
      <c r="F158" s="24"/>
    </row>
    <row r="159" spans="1:6">
      <c r="A159" s="86"/>
      <c r="B159" s="86"/>
      <c r="C159" s="86"/>
      <c r="D159" s="87"/>
      <c r="E159" s="48">
        <v>0</v>
      </c>
      <c r="F159" s="24"/>
    </row>
    <row r="160" spans="1:6">
      <c r="A160" s="86"/>
      <c r="B160" s="86"/>
      <c r="C160" s="86"/>
      <c r="D160" s="87"/>
      <c r="E160" s="48">
        <v>0</v>
      </c>
      <c r="F160" s="24"/>
    </row>
    <row r="161" spans="1:6">
      <c r="A161" s="86"/>
      <c r="B161" s="86"/>
      <c r="C161" s="86"/>
      <c r="D161" s="87"/>
      <c r="E161" s="48">
        <v>0</v>
      </c>
      <c r="F161" s="24"/>
    </row>
    <row r="162" spans="1:6">
      <c r="A162" s="86"/>
      <c r="B162" s="86"/>
      <c r="C162" s="86"/>
      <c r="D162" s="87"/>
      <c r="E162" s="48">
        <v>0</v>
      </c>
      <c r="F162" s="24"/>
    </row>
    <row r="163" spans="1:6">
      <c r="A163" s="86"/>
      <c r="B163" s="86"/>
      <c r="C163" s="86"/>
      <c r="D163" s="87"/>
      <c r="E163" s="48">
        <v>0</v>
      </c>
      <c r="F163" s="24"/>
    </row>
    <row r="164" spans="1:6">
      <c r="A164" s="86"/>
      <c r="B164" s="86"/>
      <c r="C164" s="86"/>
      <c r="D164" s="87"/>
      <c r="E164" s="48">
        <v>0</v>
      </c>
      <c r="F164" s="24"/>
    </row>
    <row r="165" spans="1:6">
      <c r="A165" s="86"/>
      <c r="B165" s="86"/>
      <c r="C165" s="86"/>
      <c r="D165" s="87"/>
      <c r="E165" s="48">
        <v>0</v>
      </c>
      <c r="F165" s="24"/>
    </row>
    <row r="166" spans="1:6">
      <c r="A166" s="86"/>
      <c r="B166" s="86"/>
      <c r="C166" s="86"/>
      <c r="D166" s="87"/>
      <c r="E166" s="48">
        <v>0</v>
      </c>
      <c r="F166" s="24"/>
    </row>
    <row r="167" spans="1:6">
      <c r="A167" s="86"/>
      <c r="B167" s="86"/>
      <c r="C167" s="86"/>
      <c r="D167" s="87"/>
      <c r="E167" s="48">
        <v>0</v>
      </c>
      <c r="F167" s="24"/>
    </row>
    <row r="168" spans="1:6">
      <c r="A168" s="86"/>
      <c r="B168" s="86"/>
      <c r="C168" s="86"/>
      <c r="D168" s="87"/>
      <c r="E168" s="48">
        <v>0</v>
      </c>
      <c r="F168" s="24"/>
    </row>
    <row r="169" spans="1:6">
      <c r="A169" s="86"/>
      <c r="B169" s="86"/>
      <c r="C169" s="86"/>
      <c r="D169" s="87"/>
      <c r="E169" s="48">
        <v>0</v>
      </c>
      <c r="F169" s="24"/>
    </row>
    <row r="170" spans="1:6" ht="15.75" thickBot="1">
      <c r="A170" s="86"/>
      <c r="B170" s="86"/>
      <c r="C170" s="86"/>
      <c r="D170" s="87"/>
      <c r="E170" s="49">
        <v>0</v>
      </c>
      <c r="F170" s="24"/>
    </row>
    <row r="171" spans="1:6" ht="15.75" thickBot="1">
      <c r="A171" s="89" t="s">
        <v>11</v>
      </c>
      <c r="B171" s="90"/>
      <c r="C171" s="90"/>
      <c r="D171" s="130"/>
      <c r="E171" s="36">
        <f>SUM(E138:E170)</f>
        <v>0</v>
      </c>
      <c r="F171" s="24">
        <f>SUM(F138:F170)</f>
        <v>0</v>
      </c>
    </row>
    <row r="181" spans="1:6" ht="21">
      <c r="A181" s="88" t="s">
        <v>98</v>
      </c>
      <c r="B181" s="88"/>
      <c r="C181" s="88"/>
      <c r="D181" s="88"/>
      <c r="E181" s="88"/>
      <c r="F181" s="88"/>
    </row>
    <row r="183" spans="1:6">
      <c r="A183" s="100" t="s">
        <v>57</v>
      </c>
      <c r="B183" s="101"/>
      <c r="C183" s="101"/>
      <c r="D183" s="101"/>
      <c r="E183" s="102"/>
      <c r="F183" s="30" t="s">
        <v>56</v>
      </c>
    </row>
    <row r="184" spans="1:6">
      <c r="A184" s="100" t="s">
        <v>46</v>
      </c>
      <c r="B184" s="101"/>
      <c r="C184" s="101"/>
      <c r="D184" s="101"/>
      <c r="E184" s="102"/>
      <c r="F184" s="29" t="s">
        <v>47</v>
      </c>
    </row>
    <row r="185" spans="1:6">
      <c r="A185" s="107" t="s">
        <v>97</v>
      </c>
      <c r="B185" s="108"/>
      <c r="C185" s="108"/>
      <c r="D185" s="108"/>
      <c r="E185" s="109"/>
      <c r="F185" s="50">
        <f>C58</f>
        <v>0</v>
      </c>
    </row>
    <row r="186" spans="1:6">
      <c r="A186" s="103" t="s">
        <v>143</v>
      </c>
      <c r="B186" s="103"/>
      <c r="C186" s="103"/>
      <c r="D186" s="103"/>
      <c r="E186" s="103"/>
      <c r="F186" s="42">
        <v>0</v>
      </c>
    </row>
    <row r="187" spans="1:6">
      <c r="A187" s="107" t="s">
        <v>109</v>
      </c>
      <c r="B187" s="108"/>
      <c r="C187" s="108"/>
      <c r="D187" s="108"/>
      <c r="E187" s="109"/>
      <c r="F187" s="54">
        <v>0</v>
      </c>
    </row>
    <row r="188" spans="1:6">
      <c r="A188" s="86"/>
      <c r="B188" s="86"/>
      <c r="C188" s="86"/>
      <c r="D188" s="86"/>
      <c r="E188" s="86"/>
      <c r="F188" s="42"/>
    </row>
    <row r="189" spans="1:6">
      <c r="A189" s="86"/>
      <c r="B189" s="86"/>
      <c r="C189" s="86"/>
      <c r="D189" s="86"/>
      <c r="E189" s="86"/>
      <c r="F189" s="42"/>
    </row>
    <row r="190" spans="1:6">
      <c r="A190" s="86"/>
      <c r="B190" s="86"/>
      <c r="C190" s="86"/>
      <c r="D190" s="86"/>
      <c r="E190" s="86"/>
      <c r="F190" s="42"/>
    </row>
    <row r="191" spans="1:6">
      <c r="A191" s="86"/>
      <c r="B191" s="86"/>
      <c r="C191" s="86"/>
      <c r="D191" s="86"/>
      <c r="E191" s="86"/>
      <c r="F191" s="42"/>
    </row>
    <row r="192" spans="1:6">
      <c r="A192" s="86"/>
      <c r="B192" s="86"/>
      <c r="C192" s="86"/>
      <c r="D192" s="86"/>
      <c r="E192" s="86"/>
      <c r="F192" s="42"/>
    </row>
    <row r="193" spans="1:6">
      <c r="A193" s="86"/>
      <c r="B193" s="86"/>
      <c r="C193" s="86"/>
      <c r="D193" s="86"/>
      <c r="E193" s="86"/>
      <c r="F193" s="42"/>
    </row>
    <row r="194" spans="1:6">
      <c r="A194" s="86"/>
      <c r="B194" s="86"/>
      <c r="C194" s="86"/>
      <c r="D194" s="86"/>
      <c r="E194" s="86"/>
      <c r="F194" s="42"/>
    </row>
    <row r="195" spans="1:6">
      <c r="A195" s="86"/>
      <c r="B195" s="86"/>
      <c r="C195" s="86"/>
      <c r="D195" s="86"/>
      <c r="E195" s="86"/>
      <c r="F195" s="42"/>
    </row>
    <row r="196" spans="1:6">
      <c r="A196" s="86"/>
      <c r="B196" s="86"/>
      <c r="C196" s="86"/>
      <c r="D196" s="86"/>
      <c r="E196" s="86"/>
      <c r="F196" s="42"/>
    </row>
    <row r="197" spans="1:6">
      <c r="A197" s="86"/>
      <c r="B197" s="86"/>
      <c r="C197" s="86"/>
      <c r="D197" s="86"/>
      <c r="E197" s="86"/>
      <c r="F197" s="42"/>
    </row>
    <row r="198" spans="1:6">
      <c r="A198" s="86"/>
      <c r="B198" s="86"/>
      <c r="C198" s="86"/>
      <c r="D198" s="86"/>
      <c r="E198" s="86"/>
      <c r="F198" s="42"/>
    </row>
    <row r="199" spans="1:6">
      <c r="A199" s="95" t="s">
        <v>114</v>
      </c>
      <c r="B199" s="96"/>
      <c r="C199" s="96"/>
      <c r="D199" s="96"/>
      <c r="E199" s="96"/>
      <c r="F199" s="59">
        <f>SUM(F185:F198)</f>
        <v>0</v>
      </c>
    </row>
    <row r="200" spans="1:6">
      <c r="A200" s="80"/>
      <c r="B200" s="80"/>
      <c r="C200" s="80"/>
      <c r="D200" s="80"/>
      <c r="E200" s="80"/>
    </row>
    <row r="201" spans="1:6">
      <c r="A201" s="80"/>
      <c r="B201" s="80"/>
      <c r="C201" s="80"/>
      <c r="D201" s="80"/>
      <c r="E201" s="80"/>
    </row>
    <row r="202" spans="1:6">
      <c r="A202" s="80"/>
      <c r="B202" s="80"/>
      <c r="C202" s="80"/>
      <c r="D202" s="80"/>
      <c r="E202" s="80"/>
    </row>
    <row r="203" spans="1:6">
      <c r="A203" s="80"/>
      <c r="B203" s="80"/>
      <c r="C203" s="80"/>
      <c r="D203" s="80"/>
      <c r="E203" s="80"/>
    </row>
    <row r="204" spans="1:6">
      <c r="A204" s="80"/>
      <c r="B204" s="80"/>
      <c r="C204" s="80"/>
      <c r="D204" s="80"/>
      <c r="E204" s="80"/>
    </row>
    <row r="205" spans="1:6">
      <c r="A205" s="80"/>
      <c r="B205" s="80"/>
      <c r="C205" s="80"/>
      <c r="D205" s="80"/>
      <c r="E205" s="80"/>
    </row>
    <row r="206" spans="1:6">
      <c r="A206" s="80"/>
      <c r="B206" s="80"/>
      <c r="C206" s="80"/>
      <c r="D206" s="80"/>
      <c r="E206" s="80"/>
    </row>
    <row r="207" spans="1:6">
      <c r="A207" s="80"/>
      <c r="B207" s="80"/>
      <c r="C207" s="80"/>
      <c r="D207" s="80"/>
      <c r="E207" s="80"/>
    </row>
    <row r="208" spans="1:6">
      <c r="A208" s="80"/>
      <c r="B208" s="80"/>
      <c r="C208" s="80"/>
      <c r="D208" s="80"/>
      <c r="E208" s="80"/>
    </row>
    <row r="209" spans="1:5">
      <c r="A209" s="80"/>
      <c r="B209" s="80"/>
      <c r="C209" s="80"/>
      <c r="D209" s="80"/>
      <c r="E209" s="80"/>
    </row>
    <row r="210" spans="1:5">
      <c r="A210" s="80"/>
      <c r="B210" s="80"/>
      <c r="C210" s="80"/>
      <c r="D210" s="80"/>
      <c r="E210" s="80"/>
    </row>
    <row r="211" spans="1:5">
      <c r="A211" s="80"/>
      <c r="B211" s="80"/>
      <c r="C211" s="80"/>
      <c r="D211" s="80"/>
      <c r="E211" s="80"/>
    </row>
    <row r="212" spans="1:5">
      <c r="A212" s="80"/>
      <c r="B212" s="80"/>
      <c r="C212" s="80"/>
      <c r="D212" s="80"/>
      <c r="E212" s="80"/>
    </row>
    <row r="213" spans="1:5">
      <c r="A213" s="80"/>
      <c r="B213" s="80"/>
      <c r="C213" s="80"/>
      <c r="D213" s="80"/>
      <c r="E213" s="80"/>
    </row>
    <row r="214" spans="1:5">
      <c r="A214" s="80"/>
      <c r="B214" s="80"/>
      <c r="C214" s="80"/>
      <c r="D214" s="80"/>
      <c r="E214" s="80"/>
    </row>
    <row r="215" spans="1:5">
      <c r="A215" s="80"/>
      <c r="B215" s="80"/>
      <c r="C215" s="80"/>
      <c r="D215" s="80"/>
      <c r="E215" s="80"/>
    </row>
    <row r="216" spans="1:5">
      <c r="A216" s="80"/>
      <c r="B216" s="80"/>
      <c r="C216" s="80"/>
      <c r="D216" s="80"/>
      <c r="E216" s="80"/>
    </row>
    <row r="217" spans="1:5">
      <c r="A217" s="80"/>
      <c r="B217" s="80"/>
      <c r="C217" s="80"/>
      <c r="D217" s="80"/>
      <c r="E217" s="80"/>
    </row>
    <row r="218" spans="1:5">
      <c r="A218" s="80"/>
      <c r="B218" s="80"/>
      <c r="C218" s="80"/>
      <c r="D218" s="80"/>
      <c r="E218" s="80"/>
    </row>
    <row r="219" spans="1:5">
      <c r="A219" s="80"/>
      <c r="B219" s="80"/>
      <c r="C219" s="80"/>
      <c r="D219" s="80"/>
      <c r="E219" s="80"/>
    </row>
    <row r="220" spans="1:5">
      <c r="A220" s="80"/>
      <c r="B220" s="80"/>
      <c r="C220" s="80"/>
      <c r="D220" s="80"/>
      <c r="E220" s="80"/>
    </row>
    <row r="221" spans="1:5">
      <c r="A221" s="80"/>
      <c r="B221" s="80"/>
      <c r="C221" s="80"/>
      <c r="D221" s="80"/>
      <c r="E221" s="80"/>
    </row>
    <row r="222" spans="1:5">
      <c r="A222" s="80"/>
      <c r="B222" s="80"/>
      <c r="C222" s="80"/>
      <c r="D222" s="80"/>
      <c r="E222" s="80"/>
    </row>
    <row r="223" spans="1:5">
      <c r="A223" s="80"/>
      <c r="B223" s="80"/>
      <c r="C223" s="80"/>
      <c r="D223" s="80"/>
      <c r="E223" s="80"/>
    </row>
    <row r="225" spans="1:6">
      <c r="A225" s="104" t="s">
        <v>76</v>
      </c>
      <c r="B225" s="104"/>
      <c r="C225" s="104" t="s">
        <v>75</v>
      </c>
      <c r="D225" s="104"/>
    </row>
    <row r="226" spans="1:6">
      <c r="E226" s="80" t="s">
        <v>77</v>
      </c>
      <c r="F226" s="80"/>
    </row>
  </sheetData>
  <sheetProtection password="DEF0" sheet="1" objects="1" scenarios="1"/>
  <protectedRanges>
    <protectedRange sqref="A12:F12 B13 B14:C18 E14:F18 C19:F24 C46:C56 B93:B107 D93:D107 A188:F198 F186:F187 A138:E170" name="Oblast1"/>
  </protectedRanges>
  <mergeCells count="124">
    <mergeCell ref="A187:E187"/>
    <mergeCell ref="A61:F61"/>
    <mergeCell ref="A1:C3"/>
    <mergeCell ref="F2:F3"/>
    <mergeCell ref="B11:C11"/>
    <mergeCell ref="B12:C12"/>
    <mergeCell ref="D11:F11"/>
    <mergeCell ref="D12:F12"/>
    <mergeCell ref="E15:F15"/>
    <mergeCell ref="E16:F16"/>
    <mergeCell ref="E17:F17"/>
    <mergeCell ref="E18:F18"/>
    <mergeCell ref="A4:F6"/>
    <mergeCell ref="A10:F10"/>
    <mergeCell ref="B13:F13"/>
    <mergeCell ref="B14:C14"/>
    <mergeCell ref="E14:F14"/>
    <mergeCell ref="A185:E185"/>
    <mergeCell ref="B32:D32"/>
    <mergeCell ref="A142:D142"/>
    <mergeCell ref="A137:D137"/>
    <mergeCell ref="A42:E42"/>
    <mergeCell ref="A57:C57"/>
    <mergeCell ref="A171:D171"/>
    <mergeCell ref="A221:E221"/>
    <mergeCell ref="A222:E222"/>
    <mergeCell ref="A223:E223"/>
    <mergeCell ref="A215:E215"/>
    <mergeCell ref="A216:E216"/>
    <mergeCell ref="A217:E217"/>
    <mergeCell ref="A218:E218"/>
    <mergeCell ref="A219:E219"/>
    <mergeCell ref="A220:E220"/>
    <mergeCell ref="A214:E214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25:B225"/>
    <mergeCell ref="E226:F226"/>
    <mergeCell ref="C225:D225"/>
    <mergeCell ref="A7:F7"/>
    <mergeCell ref="A199:E199"/>
    <mergeCell ref="A200:E200"/>
    <mergeCell ref="A201:E201"/>
    <mergeCell ref="A202:E202"/>
    <mergeCell ref="A23:B23"/>
    <mergeCell ref="A24:B24"/>
    <mergeCell ref="C19:F19"/>
    <mergeCell ref="C20:F20"/>
    <mergeCell ref="C21:F21"/>
    <mergeCell ref="C22:F22"/>
    <mergeCell ref="C23:F23"/>
    <mergeCell ref="C24:F24"/>
    <mergeCell ref="A19:B19"/>
    <mergeCell ref="A20:B20"/>
    <mergeCell ref="A21:B21"/>
    <mergeCell ref="A22:B22"/>
    <mergeCell ref="B15:C15"/>
    <mergeCell ref="B16:C16"/>
    <mergeCell ref="B17:C17"/>
    <mergeCell ref="B18:C18"/>
    <mergeCell ref="A198:E198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83:E183"/>
    <mergeCell ref="A184:E184"/>
    <mergeCell ref="A186:E186"/>
    <mergeCell ref="A181:F181"/>
    <mergeCell ref="A143:D143"/>
    <mergeCell ref="A144:D144"/>
    <mergeCell ref="A145:D145"/>
    <mergeCell ref="A146:D146"/>
    <mergeCell ref="A170:D170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89:F89"/>
    <mergeCell ref="A108:D108"/>
    <mergeCell ref="A134:F134"/>
    <mergeCell ref="A136:D136"/>
    <mergeCell ref="A138:D138"/>
    <mergeCell ref="A139:D139"/>
    <mergeCell ref="A140:D140"/>
    <mergeCell ref="A141:D141"/>
    <mergeCell ref="A58:B58"/>
    <mergeCell ref="A112:F112"/>
    <mergeCell ref="A114:F114"/>
    <mergeCell ref="A115:F115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</mergeCells>
  <pageMargins left="0.7" right="0.7" top="0.78740157499999996" bottom="0.78740157499999996" header="0.3" footer="0.3"/>
  <pageSetup paperSize="9" orientation="portrait" r:id="rId1"/>
  <headerFooter>
    <oddFooter>&amp;CStrana &amp;P (celkem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B0F0"/>
  </sheetPr>
  <dimension ref="A2:C14"/>
  <sheetViews>
    <sheetView workbookViewId="0">
      <selection activeCell="G16" sqref="G16"/>
    </sheetView>
  </sheetViews>
  <sheetFormatPr defaultRowHeight="15"/>
  <cols>
    <col min="3" max="3" width="11" customWidth="1"/>
  </cols>
  <sheetData>
    <row r="2" spans="1:3">
      <c r="A2" s="132" t="s">
        <v>27</v>
      </c>
      <c r="B2" s="132"/>
    </row>
    <row r="3" spans="1:3">
      <c r="B3" s="1" t="s">
        <v>26</v>
      </c>
      <c r="C3" s="1" t="s">
        <v>25</v>
      </c>
    </row>
    <row r="4" spans="1:3">
      <c r="B4" s="3">
        <v>1</v>
      </c>
      <c r="C4" s="3">
        <v>30</v>
      </c>
    </row>
    <row r="5" spans="1:3">
      <c r="A5" s="5"/>
      <c r="B5" s="1" t="s">
        <v>5</v>
      </c>
      <c r="C5" s="7">
        <f>B4+(C4/60)</f>
        <v>1.5</v>
      </c>
    </row>
    <row r="6" spans="1:3">
      <c r="A6" s="5"/>
      <c r="B6" s="5"/>
      <c r="C6" s="5"/>
    </row>
    <row r="8" spans="1:3">
      <c r="A8" s="131" t="s">
        <v>37</v>
      </c>
      <c r="B8" s="131"/>
    </row>
    <row r="9" spans="1:3">
      <c r="A9" s="1" t="s">
        <v>28</v>
      </c>
      <c r="B9" s="1" t="s">
        <v>26</v>
      </c>
      <c r="C9" s="1" t="s">
        <v>25</v>
      </c>
    </row>
    <row r="10" spans="1:3">
      <c r="B10" s="3">
        <v>15</v>
      </c>
      <c r="C10" s="3">
        <v>46</v>
      </c>
    </row>
    <row r="11" spans="1:3">
      <c r="A11" s="1" t="s">
        <v>29</v>
      </c>
      <c r="B11" s="1" t="s">
        <v>26</v>
      </c>
      <c r="C11" s="1" t="s">
        <v>25</v>
      </c>
    </row>
    <row r="12" spans="1:3">
      <c r="B12" s="3">
        <v>18</v>
      </c>
      <c r="C12" s="3">
        <v>21</v>
      </c>
    </row>
    <row r="13" spans="1:3">
      <c r="A13" s="6"/>
      <c r="B13" s="1" t="s">
        <v>5</v>
      </c>
      <c r="C13" s="12">
        <f>IF(((B12-B10)+((C12-C10)/60))&lt;0,(B12-B10)+((C12-C10)/60)+24,(B12-B10)+((C12-C10)/60))</f>
        <v>2.5833333333333335</v>
      </c>
    </row>
    <row r="14" spans="1:3">
      <c r="C14" t="str">
        <f>IF(OR(B10&gt;24,B12&gt;24,B10&lt;0,B12&lt;0,C10&gt;60,C12&gt;60,C10&lt;0,C12&lt;0,(B10+(C10/60))&gt;24,(B12+(C12/60))&gt;24),"Chyba zadání"," ")</f>
        <v xml:space="preserve"> </v>
      </c>
    </row>
  </sheetData>
  <sheetProtection password="DEF0" sheet="1" objects="1" scenarios="1"/>
  <protectedRanges>
    <protectedRange sqref="B4:C4 B10:C10 B12:C12" name="Oblast1"/>
  </protectedRanges>
  <customSheetViews>
    <customSheetView guid="{0495C9C6-51F2-4E97-B4D0-58D12D15FB65}">
      <selection activeCell="C6" sqref="C6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A8:B8"/>
    <mergeCell ref="A2:B2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R45"/>
  <sheetViews>
    <sheetView tabSelected="1" view="pageBreakPreview" zoomScaleSheetLayoutView="100" workbookViewId="0">
      <selection activeCell="D34" sqref="D34"/>
    </sheetView>
  </sheetViews>
  <sheetFormatPr defaultRowHeight="15"/>
  <cols>
    <col min="2" max="2" width="5.42578125" customWidth="1"/>
    <col min="3" max="3" width="8.85546875" customWidth="1"/>
    <col min="4" max="4" width="17.85546875" customWidth="1"/>
    <col min="5" max="5" width="8.140625" customWidth="1"/>
    <col min="6" max="6" width="6.5703125" customWidth="1"/>
    <col min="7" max="7" width="4.7109375" customWidth="1"/>
    <col min="8" max="8" width="8.42578125" customWidth="1"/>
    <col min="9" max="9" width="6" customWidth="1"/>
    <col min="10" max="10" width="12.28515625" customWidth="1"/>
  </cols>
  <sheetData>
    <row r="1" spans="1:10" ht="15.75">
      <c r="A1" s="63" t="s">
        <v>9</v>
      </c>
      <c r="B1" s="140">
        <v>5315000001</v>
      </c>
      <c r="C1" s="140"/>
      <c r="D1" s="141" t="s">
        <v>99</v>
      </c>
      <c r="E1" s="141"/>
      <c r="F1" s="141"/>
      <c r="G1" s="145" t="s">
        <v>10</v>
      </c>
      <c r="H1" s="145"/>
      <c r="I1" s="145"/>
      <c r="J1" s="64" t="s">
        <v>100</v>
      </c>
    </row>
    <row r="2" spans="1:10">
      <c r="A2" s="147" t="s">
        <v>0</v>
      </c>
      <c r="B2" s="147"/>
      <c r="C2" s="147"/>
      <c r="D2" s="120"/>
      <c r="E2" s="120"/>
      <c r="F2" s="120"/>
      <c r="G2" s="120"/>
      <c r="H2" s="120"/>
      <c r="I2" s="120" t="s">
        <v>6</v>
      </c>
      <c r="J2" s="120"/>
    </row>
    <row r="3" spans="1:10">
      <c r="A3" s="135" t="s">
        <v>79</v>
      </c>
      <c r="B3" s="135"/>
      <c r="C3" s="135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43"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35" t="s">
        <v>82</v>
      </c>
      <c r="B9" s="135"/>
      <c r="C9" s="135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43"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35" t="s">
        <v>78</v>
      </c>
      <c r="B15" s="135"/>
      <c r="C15" s="135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43"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35" t="s">
        <v>80</v>
      </c>
      <c r="B20" s="135"/>
      <c r="C20" s="135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43"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17"/>
      <c r="B25" s="18"/>
      <c r="C25" s="19"/>
      <c r="D25" s="1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142" t="s">
        <v>13</v>
      </c>
      <c r="B26" s="143"/>
      <c r="C26" s="144"/>
      <c r="D26" s="44">
        <v>1</v>
      </c>
      <c r="E26" s="3">
        <v>0</v>
      </c>
      <c r="F26" s="95">
        <f t="shared" ref="F26:F33" si="0">E26*D26</f>
        <v>0</v>
      </c>
      <c r="G26" s="134"/>
    </row>
    <row r="27" spans="1:18">
      <c r="A27" s="133" t="s">
        <v>14</v>
      </c>
      <c r="B27" s="133"/>
      <c r="C27" s="133"/>
      <c r="D27" s="44">
        <v>2</v>
      </c>
      <c r="E27" s="3">
        <v>0</v>
      </c>
      <c r="F27" s="95">
        <f t="shared" si="0"/>
        <v>0</v>
      </c>
      <c r="G27" s="134"/>
    </row>
    <row r="28" spans="1:18">
      <c r="A28" s="133" t="s">
        <v>87</v>
      </c>
      <c r="B28" s="133"/>
      <c r="C28" s="133"/>
      <c r="D28" s="44">
        <v>3</v>
      </c>
      <c r="E28" s="3">
        <v>0</v>
      </c>
      <c r="F28" s="95">
        <f t="shared" si="0"/>
        <v>0</v>
      </c>
      <c r="G28" s="134"/>
    </row>
    <row r="29" spans="1:18">
      <c r="A29" s="133" t="s">
        <v>15</v>
      </c>
      <c r="B29" s="133"/>
      <c r="C29" s="133"/>
      <c r="D29" s="44">
        <v>4</v>
      </c>
      <c r="E29" s="3">
        <v>0</v>
      </c>
      <c r="F29" s="95">
        <f t="shared" si="0"/>
        <v>0</v>
      </c>
      <c r="G29" s="134"/>
      <c r="J29" s="76"/>
    </row>
    <row r="30" spans="1:18">
      <c r="A30" s="133" t="s">
        <v>16</v>
      </c>
      <c r="B30" s="133"/>
      <c r="C30" s="133"/>
      <c r="D30" s="44">
        <v>5</v>
      </c>
      <c r="E30" s="3">
        <v>0</v>
      </c>
      <c r="F30" s="95">
        <f>E30*D30</f>
        <v>0</v>
      </c>
      <c r="G30" s="134"/>
    </row>
    <row r="31" spans="1:18">
      <c r="A31" s="133" t="s">
        <v>17</v>
      </c>
      <c r="B31" s="133"/>
      <c r="C31" s="133"/>
      <c r="D31" s="44">
        <v>6</v>
      </c>
      <c r="E31" s="3">
        <v>0</v>
      </c>
      <c r="F31" s="95">
        <f t="shared" si="0"/>
        <v>0</v>
      </c>
      <c r="G31" s="134"/>
    </row>
    <row r="32" spans="1:18">
      <c r="A32" s="133" t="s">
        <v>17</v>
      </c>
      <c r="B32" s="133"/>
      <c r="C32" s="133"/>
      <c r="D32" s="44">
        <v>7</v>
      </c>
      <c r="E32" s="3">
        <v>0</v>
      </c>
      <c r="F32" s="95">
        <f t="shared" si="0"/>
        <v>0</v>
      </c>
      <c r="G32" s="134"/>
    </row>
    <row r="33" spans="1:10">
      <c r="A33" s="133" t="s">
        <v>17</v>
      </c>
      <c r="B33" s="133"/>
      <c r="C33" s="133"/>
      <c r="D33" s="44"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 ht="15" customHeight="1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61"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D1 J1 A3 B4 E4:E5 G3 G9 E10:E11 A9 B10 A15 B16 E16 G15 G20 E21 B21 A20 A26:E33" name="Oblast1"/>
  </protectedRanges>
  <customSheetViews>
    <customSheetView guid="{0495C9C6-51F2-4E97-B4D0-58D12D15FB65}" scale="115" showPageBreaks="1" printArea="1" view="pageBreakPreview">
      <selection activeCell="J29" sqref="J29"/>
      <pageMargins left="0.7" right="0.7" top="0.78740157499999996" bottom="0.78740157499999996" header="0.3" footer="0.3"/>
      <pageSetup paperSize="9" orientation="portrait" r:id="rId1"/>
    </customSheetView>
  </customSheetViews>
  <mergeCells count="55">
    <mergeCell ref="N21:Q21"/>
    <mergeCell ref="A11:C11"/>
    <mergeCell ref="A2:C2"/>
    <mergeCell ref="A3:C3"/>
    <mergeCell ref="D2:H2"/>
    <mergeCell ref="A17:C17"/>
    <mergeCell ref="A19:C19"/>
    <mergeCell ref="D19:H19"/>
    <mergeCell ref="A20:C20"/>
    <mergeCell ref="D3:F3"/>
    <mergeCell ref="D9:F9"/>
    <mergeCell ref="D15:F15"/>
    <mergeCell ref="D20:F20"/>
    <mergeCell ref="D14:H14"/>
    <mergeCell ref="B1:C1"/>
    <mergeCell ref="D1:F1"/>
    <mergeCell ref="A26:C26"/>
    <mergeCell ref="A27:C27"/>
    <mergeCell ref="A8:C8"/>
    <mergeCell ref="D8:H8"/>
    <mergeCell ref="A5:C5"/>
    <mergeCell ref="F26:G26"/>
    <mergeCell ref="F27:G27"/>
    <mergeCell ref="G1:I1"/>
    <mergeCell ref="I2:J2"/>
    <mergeCell ref="A24:C24"/>
    <mergeCell ref="F24:G24"/>
    <mergeCell ref="I8:J8"/>
    <mergeCell ref="A9:C9"/>
    <mergeCell ref="A14:C14"/>
    <mergeCell ref="B45:J45"/>
    <mergeCell ref="A37:B37"/>
    <mergeCell ref="A39:B39"/>
    <mergeCell ref="A40:B40"/>
    <mergeCell ref="B43:J43"/>
    <mergeCell ref="B44:J44"/>
    <mergeCell ref="A38:B38"/>
    <mergeCell ref="F31:G31"/>
    <mergeCell ref="I14:J14"/>
    <mergeCell ref="A15:C15"/>
    <mergeCell ref="A30:C30"/>
    <mergeCell ref="F28:G28"/>
    <mergeCell ref="F29:G29"/>
    <mergeCell ref="F30:G30"/>
    <mergeCell ref="A28:C28"/>
    <mergeCell ref="I19:J19"/>
    <mergeCell ref="A22:C22"/>
    <mergeCell ref="F25:G25"/>
    <mergeCell ref="A29:C29"/>
    <mergeCell ref="A31:C31"/>
    <mergeCell ref="H36:I36"/>
    <mergeCell ref="A32:C32"/>
    <mergeCell ref="A33:C33"/>
    <mergeCell ref="F32:G32"/>
    <mergeCell ref="F33:G33"/>
  </mergeCell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45"/>
  <sheetViews>
    <sheetView view="pageBreakPreview" zoomScaleSheetLayoutView="100" workbookViewId="0">
      <selection activeCell="D31" sqref="D31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140625" customWidth="1"/>
    <col min="7" max="7" width="4.7109375" customWidth="1"/>
    <col min="8" max="8" width="8.2851562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22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23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23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23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23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23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23">
        <f>'Událost (1)'!D31</f>
        <v>6</v>
      </c>
      <c r="E31" s="3">
        <v>0</v>
      </c>
      <c r="F31" s="95">
        <f>E31*D31</f>
        <v>0</v>
      </c>
      <c r="G31" s="134"/>
    </row>
    <row r="32" spans="1:18">
      <c r="A32" s="89" t="str">
        <f>'Událost (1)'!A32:C32</f>
        <v>Další</v>
      </c>
      <c r="B32" s="90"/>
      <c r="C32" s="139"/>
      <c r="D32" s="23">
        <f>'Událost (1)'!D32</f>
        <v>7</v>
      </c>
      <c r="E32" s="3">
        <v>0</v>
      </c>
      <c r="F32" s="95">
        <f>E32*D32</f>
        <v>0</v>
      </c>
      <c r="G32" s="134"/>
    </row>
    <row r="33" spans="1:10">
      <c r="A33" s="89" t="str">
        <f>'Událost (1)'!A33:C33</f>
        <v>Další</v>
      </c>
      <c r="B33" s="90"/>
      <c r="C33" s="139"/>
      <c r="D33" s="23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password="DEF0" sqref="B1 J1 G3 E4:E5 G9 E10:E11 E16 G15 G20 E21 E26:E34" name="Oblast2"/>
    <protectedRange sqref="B1 J1 G3 E4:E5 G9 E10:E11 G15 E16 G20 E21 E26:E33" name="Oblast1"/>
  </protectedRanges>
  <mergeCells count="56">
    <mergeCell ref="B43:J43"/>
    <mergeCell ref="B44:J44"/>
    <mergeCell ref="B45:J45"/>
    <mergeCell ref="A37:B37"/>
    <mergeCell ref="A38:B38"/>
    <mergeCell ref="A39:B39"/>
    <mergeCell ref="A40:B40"/>
    <mergeCell ref="A29:C29"/>
    <mergeCell ref="F29:G29"/>
    <mergeCell ref="A30:C30"/>
    <mergeCell ref="F30:G30"/>
    <mergeCell ref="A33:C33"/>
    <mergeCell ref="F33:G33"/>
    <mergeCell ref="A31:C31"/>
    <mergeCell ref="F31:G31"/>
    <mergeCell ref="A32:C32"/>
    <mergeCell ref="F32:G32"/>
    <mergeCell ref="N21:Q21"/>
    <mergeCell ref="A22:C22"/>
    <mergeCell ref="A24:C24"/>
    <mergeCell ref="F24:G24"/>
    <mergeCell ref="A25:C25"/>
    <mergeCell ref="F25:G25"/>
    <mergeCell ref="A17:C17"/>
    <mergeCell ref="A19:C19"/>
    <mergeCell ref="D19:H19"/>
    <mergeCell ref="A28:C28"/>
    <mergeCell ref="F28:G28"/>
    <mergeCell ref="A20:C20"/>
    <mergeCell ref="D20:F20"/>
    <mergeCell ref="A26:C26"/>
    <mergeCell ref="F26:G26"/>
    <mergeCell ref="A27:C27"/>
    <mergeCell ref="F27:G27"/>
    <mergeCell ref="A11:C11"/>
    <mergeCell ref="A14:C14"/>
    <mergeCell ref="D14:H14"/>
    <mergeCell ref="I14:J14"/>
    <mergeCell ref="A15:C15"/>
    <mergeCell ref="D15:F15"/>
    <mergeCell ref="H36:I36"/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R45"/>
  <sheetViews>
    <sheetView view="pageBreakPreview" zoomScaleSheetLayoutView="100" workbookViewId="0">
      <selection activeCell="F36" sqref="F36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/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0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1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1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1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1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1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1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1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1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B45:J45"/>
    <mergeCell ref="A37:B37"/>
    <mergeCell ref="A38:B38"/>
    <mergeCell ref="A39:B39"/>
    <mergeCell ref="A40:B40"/>
    <mergeCell ref="B43:J43"/>
    <mergeCell ref="A32:C32"/>
    <mergeCell ref="F32:G32"/>
    <mergeCell ref="A33:C33"/>
    <mergeCell ref="F33:G33"/>
    <mergeCell ref="B44:J44"/>
    <mergeCell ref="H36:I36"/>
    <mergeCell ref="A29:C29"/>
    <mergeCell ref="F29:G29"/>
    <mergeCell ref="A30:C30"/>
    <mergeCell ref="F30:G30"/>
    <mergeCell ref="A31:C31"/>
    <mergeCell ref="F31:G31"/>
    <mergeCell ref="A26:C26"/>
    <mergeCell ref="F26:G26"/>
    <mergeCell ref="A27:C27"/>
    <mergeCell ref="F27:G27"/>
    <mergeCell ref="A28:C28"/>
    <mergeCell ref="F28:G28"/>
    <mergeCell ref="N21:Q21"/>
    <mergeCell ref="A22:C22"/>
    <mergeCell ref="A24:C24"/>
    <mergeCell ref="F24:G24"/>
    <mergeCell ref="A25:C25"/>
    <mergeCell ref="F25:G25"/>
    <mergeCell ref="A17:C17"/>
    <mergeCell ref="A19:C19"/>
    <mergeCell ref="D19:H19"/>
    <mergeCell ref="A20:C20"/>
    <mergeCell ref="D20:F20"/>
    <mergeCell ref="A14:C14"/>
    <mergeCell ref="D14:H14"/>
    <mergeCell ref="I14:J14"/>
    <mergeCell ref="A15:C15"/>
    <mergeCell ref="D15:F15"/>
    <mergeCell ref="I19:J19"/>
    <mergeCell ref="A9:C9"/>
    <mergeCell ref="D9:F9"/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A11:C1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36.1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35.9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R45"/>
  <sheetViews>
    <sheetView view="pageBreakPreview" zoomScaleSheetLayoutView="100" workbookViewId="0">
      <selection activeCell="L39" sqref="L39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5316000001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>
        <v>0</v>
      </c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>
        <v>0</v>
      </c>
      <c r="F4" s="1" t="s">
        <v>5</v>
      </c>
      <c r="G4" s="3"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>
        <v>0</v>
      </c>
      <c r="F5" s="1" t="s">
        <v>5</v>
      </c>
      <c r="G5" s="3"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29.5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29.7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E4:E5 G9 E10:E11 G15 E16 G20 E21 E26:E33 G3:G5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R45"/>
  <sheetViews>
    <sheetView view="pageBreakPreview" zoomScaleSheetLayoutView="100" workbookViewId="0">
      <selection activeCell="A30" sqref="A30:C33"/>
    </sheetView>
  </sheetViews>
  <sheetFormatPr defaultRowHeight="15"/>
  <cols>
    <col min="2" max="2" width="5.42578125" customWidth="1"/>
    <col min="3" max="3" width="9" customWidth="1"/>
    <col min="4" max="4" width="17.85546875" customWidth="1"/>
    <col min="5" max="5" width="7.28515625" customWidth="1"/>
    <col min="6" max="6" width="7.42578125" customWidth="1"/>
    <col min="7" max="7" width="4.7109375" customWidth="1"/>
    <col min="8" max="8" width="7.7109375" customWidth="1"/>
    <col min="9" max="9" width="6" customWidth="1"/>
    <col min="10" max="10" width="11.85546875" customWidth="1"/>
  </cols>
  <sheetData>
    <row r="1" spans="1:10" ht="15.75">
      <c r="A1" s="21" t="s">
        <v>9</v>
      </c>
      <c r="B1" s="148">
        <v>5316002222</v>
      </c>
      <c r="C1" s="148"/>
      <c r="D1" s="149" t="str">
        <f>'Událost (1)'!D1:F1</f>
        <v>JSDH ABC</v>
      </c>
      <c r="E1" s="149"/>
      <c r="F1" s="149"/>
      <c r="G1" s="145" t="s">
        <v>10</v>
      </c>
      <c r="H1" s="145"/>
      <c r="I1" s="145"/>
      <c r="J1" s="45" t="s">
        <v>100</v>
      </c>
    </row>
    <row r="2" spans="1:10">
      <c r="A2" s="103" t="s">
        <v>0</v>
      </c>
      <c r="B2" s="103"/>
      <c r="C2" s="103"/>
      <c r="D2" s="121"/>
      <c r="E2" s="121"/>
      <c r="F2" s="121"/>
      <c r="G2" s="121"/>
      <c r="H2" s="121"/>
      <c r="I2" s="121" t="s">
        <v>6</v>
      </c>
      <c r="J2" s="121"/>
    </row>
    <row r="3" spans="1:10">
      <c r="A3" s="150" t="str">
        <f>'Událost (1)'!A3:C3</f>
        <v>1. CAS K24 L101</v>
      </c>
      <c r="B3" s="150"/>
      <c r="C3" s="150"/>
      <c r="D3" s="89" t="s">
        <v>1</v>
      </c>
      <c r="E3" s="90"/>
      <c r="F3" s="139"/>
      <c r="G3" s="3"/>
      <c r="H3" s="1" t="s">
        <v>4</v>
      </c>
      <c r="I3" s="1">
        <f>G3*$B$4/100</f>
        <v>0</v>
      </c>
      <c r="J3" s="1" t="s">
        <v>7</v>
      </c>
    </row>
    <row r="4" spans="1:10">
      <c r="A4" s="1" t="s">
        <v>8</v>
      </c>
      <c r="B4" s="2">
        <f>'Událost (1)'!B4</f>
        <v>35</v>
      </c>
      <c r="C4" s="1" t="s">
        <v>34</v>
      </c>
      <c r="D4" s="1" t="s">
        <v>2</v>
      </c>
      <c r="E4" s="3"/>
      <c r="F4" s="1" t="s">
        <v>5</v>
      </c>
      <c r="G4" s="1">
        <f>E4*60</f>
        <v>0</v>
      </c>
      <c r="H4" s="1" t="s">
        <v>4</v>
      </c>
      <c r="I4" s="1">
        <f>G4*$B$4/100</f>
        <v>0</v>
      </c>
      <c r="J4" s="1" t="s">
        <v>7</v>
      </c>
    </row>
    <row r="5" spans="1:10">
      <c r="A5" s="95" t="s">
        <v>20</v>
      </c>
      <c r="B5" s="96"/>
      <c r="C5" s="134"/>
      <c r="D5" s="1" t="s">
        <v>3</v>
      </c>
      <c r="E5" s="3"/>
      <c r="F5" s="1" t="s">
        <v>5</v>
      </c>
      <c r="G5" s="1">
        <f>E5*60</f>
        <v>0</v>
      </c>
      <c r="H5" s="1" t="s">
        <v>4</v>
      </c>
      <c r="I5" s="1">
        <f>G5*$B$4/100</f>
        <v>0</v>
      </c>
      <c r="J5" s="1" t="s">
        <v>7</v>
      </c>
    </row>
    <row r="6" spans="1:10">
      <c r="H6" s="2" t="s">
        <v>11</v>
      </c>
      <c r="I6" s="7">
        <f>SUM(I3:I5)</f>
        <v>0</v>
      </c>
      <c r="J6" s="1" t="s">
        <v>7</v>
      </c>
    </row>
    <row r="8" spans="1:10">
      <c r="A8" s="121" t="s">
        <v>0</v>
      </c>
      <c r="B8" s="121"/>
      <c r="C8" s="121"/>
      <c r="D8" s="121"/>
      <c r="E8" s="121"/>
      <c r="F8" s="121"/>
      <c r="G8" s="121"/>
      <c r="H8" s="121"/>
      <c r="I8" s="121" t="s">
        <v>6</v>
      </c>
      <c r="J8" s="121"/>
    </row>
    <row r="9" spans="1:10">
      <c r="A9" s="150" t="str">
        <f>'Událost (1)'!A9:C9</f>
        <v>2. CAS 32 T815</v>
      </c>
      <c r="B9" s="150"/>
      <c r="C9" s="150"/>
      <c r="D9" s="89" t="s">
        <v>1</v>
      </c>
      <c r="E9" s="90"/>
      <c r="F9" s="139"/>
      <c r="G9" s="3">
        <v>0</v>
      </c>
      <c r="H9" s="1" t="s">
        <v>4</v>
      </c>
      <c r="I9" s="1">
        <f>G9*$B$10/100</f>
        <v>0</v>
      </c>
      <c r="J9" s="1" t="s">
        <v>7</v>
      </c>
    </row>
    <row r="10" spans="1:10">
      <c r="A10" s="1" t="s">
        <v>8</v>
      </c>
      <c r="B10" s="2">
        <f>'Událost (1)'!B10</f>
        <v>45</v>
      </c>
      <c r="C10" s="1" t="s">
        <v>34</v>
      </c>
      <c r="D10" s="1" t="s">
        <v>2</v>
      </c>
      <c r="E10" s="3">
        <v>0</v>
      </c>
      <c r="F10" s="1" t="s">
        <v>5</v>
      </c>
      <c r="G10" s="1">
        <f>E10*60</f>
        <v>0</v>
      </c>
      <c r="H10" s="1" t="s">
        <v>4</v>
      </c>
      <c r="I10" s="1">
        <f>G10*$B$10/100</f>
        <v>0</v>
      </c>
      <c r="J10" s="1" t="s">
        <v>7</v>
      </c>
    </row>
    <row r="11" spans="1:10">
      <c r="A11" s="95" t="s">
        <v>20</v>
      </c>
      <c r="B11" s="96"/>
      <c r="C11" s="134"/>
      <c r="D11" s="1" t="s">
        <v>3</v>
      </c>
      <c r="E11" s="3">
        <v>0</v>
      </c>
      <c r="F11" s="1" t="s">
        <v>5</v>
      </c>
      <c r="G11" s="1">
        <f>E11*60</f>
        <v>0</v>
      </c>
      <c r="H11" s="1" t="s">
        <v>4</v>
      </c>
      <c r="I11" s="1">
        <f>G11*$B$10/100</f>
        <v>0</v>
      </c>
      <c r="J11" s="1" t="s">
        <v>7</v>
      </c>
    </row>
    <row r="12" spans="1:10">
      <c r="H12" s="2" t="s">
        <v>11</v>
      </c>
      <c r="I12" s="7">
        <f>SUM(I9:I11)</f>
        <v>0</v>
      </c>
      <c r="J12" s="1" t="s">
        <v>7</v>
      </c>
    </row>
    <row r="14" spans="1:10">
      <c r="A14" s="121" t="s">
        <v>0</v>
      </c>
      <c r="B14" s="121"/>
      <c r="C14" s="121"/>
      <c r="D14" s="121"/>
      <c r="E14" s="121"/>
      <c r="F14" s="121"/>
      <c r="G14" s="121"/>
      <c r="H14" s="121"/>
      <c r="I14" s="121" t="s">
        <v>6</v>
      </c>
      <c r="J14" s="121"/>
    </row>
    <row r="15" spans="1:10">
      <c r="A15" s="150" t="str">
        <f>'Událost (1)'!A15:C15</f>
        <v>DA 12 - A31</v>
      </c>
      <c r="B15" s="150"/>
      <c r="C15" s="150"/>
      <c r="D15" s="89" t="s">
        <v>1</v>
      </c>
      <c r="E15" s="90"/>
      <c r="F15" s="139"/>
      <c r="G15" s="3">
        <v>0</v>
      </c>
      <c r="H15" s="1" t="s">
        <v>4</v>
      </c>
      <c r="I15" s="1">
        <f>G15*$B$16/100</f>
        <v>0</v>
      </c>
      <c r="J15" s="1" t="s">
        <v>7</v>
      </c>
    </row>
    <row r="16" spans="1:10">
      <c r="A16" s="1" t="s">
        <v>8</v>
      </c>
      <c r="B16" s="2">
        <f>'Událost (1)'!B16</f>
        <v>20</v>
      </c>
      <c r="C16" s="1" t="s">
        <v>34</v>
      </c>
      <c r="D16" s="1" t="s">
        <v>2</v>
      </c>
      <c r="E16" s="3">
        <v>0</v>
      </c>
      <c r="F16" s="1" t="s">
        <v>5</v>
      </c>
      <c r="G16" s="1">
        <f>E16*60</f>
        <v>0</v>
      </c>
      <c r="H16" s="1" t="s">
        <v>4</v>
      </c>
      <c r="I16" s="1">
        <f>G16*$B$16/100</f>
        <v>0</v>
      </c>
      <c r="J16" s="1" t="s">
        <v>7</v>
      </c>
    </row>
    <row r="17" spans="1:18">
      <c r="A17" s="121" t="s">
        <v>20</v>
      </c>
      <c r="B17" s="121"/>
      <c r="C17" s="121"/>
      <c r="H17" s="2" t="s">
        <v>11</v>
      </c>
      <c r="I17" s="7">
        <f>SUM(I15:I16)</f>
        <v>0</v>
      </c>
      <c r="J17" s="1" t="s">
        <v>7</v>
      </c>
    </row>
    <row r="18" spans="1:18">
      <c r="A18" s="4"/>
      <c r="B18" s="4"/>
      <c r="C18" s="4"/>
      <c r="H18" s="5"/>
      <c r="I18" s="6"/>
      <c r="J18" s="6"/>
    </row>
    <row r="19" spans="1:18">
      <c r="A19" s="121" t="s">
        <v>0</v>
      </c>
      <c r="B19" s="121"/>
      <c r="C19" s="121"/>
      <c r="D19" s="121"/>
      <c r="E19" s="121"/>
      <c r="F19" s="121"/>
      <c r="G19" s="121"/>
      <c r="H19" s="121"/>
      <c r="I19" s="121" t="s">
        <v>6</v>
      </c>
      <c r="J19" s="121"/>
      <c r="M19" s="6"/>
      <c r="N19" s="6"/>
      <c r="O19" s="6"/>
      <c r="P19" s="6"/>
      <c r="Q19" s="6"/>
      <c r="R19" s="6"/>
    </row>
    <row r="20" spans="1:18">
      <c r="A20" s="150" t="str">
        <f>'Událost (1)'!A20:C20</f>
        <v>DA 8 Ford Tranzit</v>
      </c>
      <c r="B20" s="150"/>
      <c r="C20" s="150"/>
      <c r="D20" s="89" t="s">
        <v>1</v>
      </c>
      <c r="E20" s="90"/>
      <c r="F20" s="139"/>
      <c r="G20" s="3">
        <v>0</v>
      </c>
      <c r="H20" s="1" t="s">
        <v>4</v>
      </c>
      <c r="I20" s="1">
        <f>G20*$B$16/100</f>
        <v>0</v>
      </c>
      <c r="J20" s="1" t="s">
        <v>7</v>
      </c>
      <c r="M20" s="6"/>
      <c r="N20" s="6"/>
      <c r="O20" s="6"/>
      <c r="P20" s="6"/>
      <c r="Q20" s="6"/>
      <c r="R20" s="6"/>
    </row>
    <row r="21" spans="1:18">
      <c r="A21" s="1" t="s">
        <v>8</v>
      </c>
      <c r="B21" s="2">
        <f>'Událost (1)'!B21</f>
        <v>8</v>
      </c>
      <c r="C21" s="1" t="s">
        <v>34</v>
      </c>
      <c r="D21" s="1" t="s">
        <v>2</v>
      </c>
      <c r="E21" s="3">
        <v>0</v>
      </c>
      <c r="F21" s="1" t="s">
        <v>5</v>
      </c>
      <c r="G21" s="1">
        <f>E21*60</f>
        <v>0</v>
      </c>
      <c r="H21" s="1" t="s">
        <v>4</v>
      </c>
      <c r="I21" s="1">
        <f>G21*$B$16/100</f>
        <v>0</v>
      </c>
      <c r="J21" s="1" t="s">
        <v>7</v>
      </c>
      <c r="M21" s="6"/>
      <c r="N21" s="146"/>
      <c r="O21" s="146"/>
      <c r="P21" s="146"/>
      <c r="Q21" s="146"/>
      <c r="R21" s="6"/>
    </row>
    <row r="22" spans="1:18">
      <c r="A22" s="121" t="s">
        <v>81</v>
      </c>
      <c r="B22" s="121"/>
      <c r="C22" s="121"/>
      <c r="H22" s="2" t="s">
        <v>11</v>
      </c>
      <c r="I22" s="8">
        <f>SUM(I20:I21)</f>
        <v>0</v>
      </c>
      <c r="J22" s="1" t="s">
        <v>7</v>
      </c>
      <c r="M22" s="6"/>
      <c r="N22" s="15"/>
      <c r="O22" s="6"/>
      <c r="P22" s="6"/>
      <c r="Q22" s="6"/>
      <c r="R22" s="6"/>
    </row>
    <row r="23" spans="1:18">
      <c r="M23" s="6"/>
      <c r="N23" s="6"/>
      <c r="O23" s="6"/>
      <c r="P23" s="6"/>
      <c r="Q23" s="6"/>
      <c r="R23" s="6"/>
    </row>
    <row r="24" spans="1:18">
      <c r="A24" s="89" t="s">
        <v>12</v>
      </c>
      <c r="B24" s="90"/>
      <c r="C24" s="139"/>
      <c r="D24" s="1" t="s">
        <v>30</v>
      </c>
      <c r="E24" s="9" t="s">
        <v>31</v>
      </c>
      <c r="F24" s="136" t="s">
        <v>18</v>
      </c>
      <c r="G24" s="137"/>
      <c r="M24" s="6"/>
      <c r="N24" s="6"/>
      <c r="O24" s="6"/>
      <c r="P24" s="6"/>
      <c r="Q24" s="6"/>
      <c r="R24" s="6"/>
    </row>
    <row r="25" spans="1:18">
      <c r="A25" s="95" t="s">
        <v>81</v>
      </c>
      <c r="B25" s="96"/>
      <c r="C25" s="134"/>
      <c r="D25" s="46" t="s">
        <v>35</v>
      </c>
      <c r="E25" s="20" t="s">
        <v>5</v>
      </c>
      <c r="F25" s="136" t="s">
        <v>36</v>
      </c>
      <c r="G25" s="137"/>
      <c r="M25" s="6"/>
      <c r="N25" s="6"/>
      <c r="O25" s="6"/>
      <c r="P25" s="6"/>
      <c r="Q25" s="6"/>
      <c r="R25" s="6"/>
    </row>
    <row r="26" spans="1:18">
      <c r="A26" s="89" t="str">
        <f>'Událost (1)'!A26:C26</f>
        <v>Čerpadlo 1</v>
      </c>
      <c r="B26" s="90"/>
      <c r="C26" s="139"/>
      <c r="D26" s="47">
        <f>'Událost (1)'!D26</f>
        <v>1</v>
      </c>
      <c r="E26" s="3">
        <v>0</v>
      </c>
      <c r="F26" s="95">
        <f>E26*D26</f>
        <v>0</v>
      </c>
      <c r="G26" s="134"/>
    </row>
    <row r="27" spans="1:18">
      <c r="A27" s="89" t="str">
        <f>'Událost (1)'!A27:C27</f>
        <v>Čerpadlo 2</v>
      </c>
      <c r="B27" s="90"/>
      <c r="C27" s="139"/>
      <c r="D27" s="47">
        <f>'Událost (1)'!D27</f>
        <v>2</v>
      </c>
      <c r="E27" s="3">
        <v>0</v>
      </c>
      <c r="F27" s="95">
        <f t="shared" ref="F27:F33" si="0">E27*D27</f>
        <v>0</v>
      </c>
      <c r="G27" s="134"/>
    </row>
    <row r="28" spans="1:18">
      <c r="A28" s="89" t="str">
        <f>'Událost (1)'!A28:C28</f>
        <v>Elektrocentrála tatra</v>
      </c>
      <c r="B28" s="90"/>
      <c r="C28" s="139"/>
      <c r="D28" s="47">
        <f>'Událost (1)'!D28</f>
        <v>3</v>
      </c>
      <c r="E28" s="3">
        <v>0</v>
      </c>
      <c r="F28" s="95">
        <f t="shared" si="0"/>
        <v>0</v>
      </c>
      <c r="G28" s="134"/>
    </row>
    <row r="29" spans="1:18">
      <c r="A29" s="89" t="str">
        <f>'Událost (1)'!A29:C29</f>
        <v>Motorová pila</v>
      </c>
      <c r="B29" s="90"/>
      <c r="C29" s="139"/>
      <c r="D29" s="47">
        <f>'Událost (1)'!D29</f>
        <v>4</v>
      </c>
      <c r="E29" s="3">
        <v>0</v>
      </c>
      <c r="F29" s="95">
        <f t="shared" si="0"/>
        <v>0</v>
      </c>
      <c r="G29" s="134"/>
    </row>
    <row r="30" spans="1:18">
      <c r="A30" s="89" t="str">
        <f>'Událost (1)'!A30:C30</f>
        <v>Přetlakový ventilátor</v>
      </c>
      <c r="B30" s="90"/>
      <c r="C30" s="139"/>
      <c r="D30" s="47">
        <f>'Událost (1)'!D30</f>
        <v>5</v>
      </c>
      <c r="E30" s="3">
        <v>0</v>
      </c>
      <c r="F30" s="95">
        <f t="shared" si="0"/>
        <v>0</v>
      </c>
      <c r="G30" s="134"/>
    </row>
    <row r="31" spans="1:18">
      <c r="A31" s="89" t="str">
        <f>'Událost (1)'!A31:C31</f>
        <v>Další</v>
      </c>
      <c r="B31" s="90"/>
      <c r="C31" s="139"/>
      <c r="D31" s="47">
        <f>'Událost (1)'!D31</f>
        <v>6</v>
      </c>
      <c r="E31" s="3">
        <v>0</v>
      </c>
      <c r="F31" s="95">
        <f t="shared" si="0"/>
        <v>0</v>
      </c>
      <c r="G31" s="134"/>
    </row>
    <row r="32" spans="1:18">
      <c r="A32" s="89" t="str">
        <f>'Událost (1)'!A32:C32</f>
        <v>Další</v>
      </c>
      <c r="B32" s="90"/>
      <c r="C32" s="139"/>
      <c r="D32" s="47">
        <f>'Událost (1)'!D32</f>
        <v>7</v>
      </c>
      <c r="E32" s="3">
        <v>0</v>
      </c>
      <c r="F32" s="95">
        <f t="shared" si="0"/>
        <v>0</v>
      </c>
      <c r="G32" s="134"/>
    </row>
    <row r="33" spans="1:10">
      <c r="A33" s="89" t="str">
        <f>'Událost (1)'!A33:C33</f>
        <v>Další</v>
      </c>
      <c r="B33" s="90"/>
      <c r="C33" s="139"/>
      <c r="D33" s="47">
        <f>'Událost (1)'!D33</f>
        <v>8</v>
      </c>
      <c r="E33" s="3">
        <v>0</v>
      </c>
      <c r="F33" s="95">
        <f t="shared" si="0"/>
        <v>0</v>
      </c>
      <c r="G33" s="134"/>
    </row>
    <row r="34" spans="1:10">
      <c r="E34" s="1" t="s">
        <v>11</v>
      </c>
      <c r="F34" s="8">
        <f>SUM(F26:F33)</f>
        <v>0</v>
      </c>
      <c r="G34" s="1" t="s">
        <v>7</v>
      </c>
    </row>
    <row r="35" spans="1:10">
      <c r="E35" s="6"/>
      <c r="F35" s="5"/>
      <c r="G35" s="6"/>
    </row>
    <row r="36" spans="1:10">
      <c r="H36" s="121" t="s">
        <v>148</v>
      </c>
      <c r="I36" s="121"/>
      <c r="J36" s="57" t="s">
        <v>22</v>
      </c>
    </row>
    <row r="37" spans="1:10">
      <c r="A37" s="126" t="s">
        <v>11</v>
      </c>
      <c r="B37" s="126"/>
      <c r="C37" s="20" t="s">
        <v>30</v>
      </c>
      <c r="D37" s="20" t="s">
        <v>32</v>
      </c>
      <c r="E37" s="20" t="s">
        <v>33</v>
      </c>
      <c r="H37" s="1">
        <v>2015</v>
      </c>
      <c r="I37" s="1" t="s">
        <v>146</v>
      </c>
      <c r="J37" s="26">
        <f>'Událost (1)'!J37</f>
        <v>36.1</v>
      </c>
    </row>
    <row r="38" spans="1:10">
      <c r="A38" s="95"/>
      <c r="B38" s="134"/>
      <c r="C38" s="20" t="s">
        <v>36</v>
      </c>
      <c r="D38" s="20" t="s">
        <v>22</v>
      </c>
      <c r="E38" s="20" t="s">
        <v>22</v>
      </c>
      <c r="I38" s="1" t="s">
        <v>147</v>
      </c>
      <c r="J38" s="26">
        <f>'Událost (1)'!J38</f>
        <v>35.9</v>
      </c>
    </row>
    <row r="39" spans="1:10">
      <c r="A39" s="126" t="s">
        <v>19</v>
      </c>
      <c r="B39" s="126"/>
      <c r="C39" s="12">
        <f>I6+I12+I17</f>
        <v>0</v>
      </c>
      <c r="D39" s="1">
        <f>IF(B1&gt;(3301+$H$37)*1000000,J39,J37)</f>
        <v>29.5</v>
      </c>
      <c r="E39" s="1">
        <f>C39*D39</f>
        <v>0</v>
      </c>
      <c r="G39" s="73"/>
      <c r="H39" s="74">
        <v>2016</v>
      </c>
      <c r="I39" s="74" t="s">
        <v>146</v>
      </c>
      <c r="J39" s="26">
        <f>'Událost (1)'!J39</f>
        <v>29.5</v>
      </c>
    </row>
    <row r="40" spans="1:10" ht="15.75" thickBot="1">
      <c r="A40" s="89" t="s">
        <v>21</v>
      </c>
      <c r="B40" s="139"/>
      <c r="C40" s="13">
        <f>I22+F34</f>
        <v>0</v>
      </c>
      <c r="D40" s="1">
        <f>IF($B$1&gt;(3301+$H$37)*1000000,J40,J38)</f>
        <v>29.7</v>
      </c>
      <c r="E40" s="1">
        <f>C40*D40</f>
        <v>0</v>
      </c>
      <c r="G40" s="15"/>
      <c r="H40" s="6"/>
      <c r="I40" s="75" t="s">
        <v>147</v>
      </c>
      <c r="J40" s="26">
        <f>'Událost (1)'!J40</f>
        <v>29.7</v>
      </c>
    </row>
    <row r="41" spans="1:10" ht="15.75" thickBot="1">
      <c r="D41" s="10" t="s">
        <v>11</v>
      </c>
      <c r="E41" s="62">
        <f>E39+E40</f>
        <v>0</v>
      </c>
      <c r="F41" s="11" t="s">
        <v>22</v>
      </c>
    </row>
    <row r="43" spans="1:10">
      <c r="A43" s="3"/>
      <c r="B43" s="138" t="s">
        <v>83</v>
      </c>
      <c r="C43" s="104"/>
      <c r="D43" s="104"/>
      <c r="E43" s="104"/>
      <c r="F43" s="104"/>
      <c r="G43" s="104"/>
      <c r="H43" s="104"/>
      <c r="I43" s="104"/>
      <c r="J43" s="104"/>
    </row>
    <row r="44" spans="1:10">
      <c r="A44" s="7"/>
      <c r="B44" s="138" t="s">
        <v>23</v>
      </c>
      <c r="C44" s="104"/>
      <c r="D44" s="104"/>
      <c r="E44" s="104"/>
      <c r="F44" s="104"/>
      <c r="G44" s="104"/>
      <c r="H44" s="104"/>
      <c r="I44" s="104"/>
      <c r="J44" s="104"/>
    </row>
    <row r="45" spans="1:10">
      <c r="A45" s="8"/>
      <c r="B45" s="138" t="s">
        <v>24</v>
      </c>
      <c r="C45" s="104"/>
      <c r="D45" s="104"/>
      <c r="E45" s="104"/>
      <c r="F45" s="104"/>
      <c r="G45" s="104"/>
      <c r="H45" s="104"/>
      <c r="I45" s="104"/>
      <c r="J45" s="104"/>
    </row>
  </sheetData>
  <sheetProtection password="DEF0" sheet="1" objects="1" scenarios="1"/>
  <protectedRanges>
    <protectedRange sqref="B1 J1 G3 E4:E5 G9 E10:E11 G15 E16 G20 E21 E26:E33" name="Oblast1"/>
  </protectedRanges>
  <mergeCells count="56">
    <mergeCell ref="I8:J8"/>
    <mergeCell ref="B1:C1"/>
    <mergeCell ref="D1:F1"/>
    <mergeCell ref="G1:I1"/>
    <mergeCell ref="A2:C2"/>
    <mergeCell ref="D2:H2"/>
    <mergeCell ref="I2:J2"/>
    <mergeCell ref="A3:C3"/>
    <mergeCell ref="D3:F3"/>
    <mergeCell ref="A5:C5"/>
    <mergeCell ref="A8:C8"/>
    <mergeCell ref="D8:H8"/>
    <mergeCell ref="I19:J19"/>
    <mergeCell ref="A9:C9"/>
    <mergeCell ref="D9:F9"/>
    <mergeCell ref="A11:C11"/>
    <mergeCell ref="A14:C14"/>
    <mergeCell ref="D14:H14"/>
    <mergeCell ref="I14:J14"/>
    <mergeCell ref="A15:C15"/>
    <mergeCell ref="D15:F15"/>
    <mergeCell ref="A17:C17"/>
    <mergeCell ref="A19:C19"/>
    <mergeCell ref="D19:H19"/>
    <mergeCell ref="A20:C20"/>
    <mergeCell ref="D20:F20"/>
    <mergeCell ref="N21:Q21"/>
    <mergeCell ref="A22:C2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H36:I36"/>
    <mergeCell ref="B44:J44"/>
    <mergeCell ref="B45:J45"/>
    <mergeCell ref="A37:B37"/>
    <mergeCell ref="A38:B38"/>
    <mergeCell ref="A39:B39"/>
    <mergeCell ref="A40:B40"/>
    <mergeCell ref="B43:J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15</vt:i4>
      </vt:variant>
    </vt:vector>
  </HeadingPairs>
  <TitlesOfParts>
    <vt:vector size="33" baseType="lpstr">
      <vt:lpstr>Metodika_výpočet_nákladů_2016</vt:lpstr>
      <vt:lpstr>Žádost</vt:lpstr>
      <vt:lpstr>Pomocné výpočty</vt:lpstr>
      <vt:lpstr>Událost (1)</vt:lpstr>
      <vt:lpstr>Událost (2)</vt:lpstr>
      <vt:lpstr>Událost (3)</vt:lpstr>
      <vt:lpstr>Událost (4)</vt:lpstr>
      <vt:lpstr>Událost (5)</vt:lpstr>
      <vt:lpstr>Událost (6)</vt:lpstr>
      <vt:lpstr>Událost (7)</vt:lpstr>
      <vt:lpstr>Událost (8)</vt:lpstr>
      <vt:lpstr>Událost (9)</vt:lpstr>
      <vt:lpstr>Událost (10)</vt:lpstr>
      <vt:lpstr>Událost (11)</vt:lpstr>
      <vt:lpstr>Událost (12)</vt:lpstr>
      <vt:lpstr>Událost (13)</vt:lpstr>
      <vt:lpstr>Událost (14)</vt:lpstr>
      <vt:lpstr>Událost (15)</vt:lpstr>
      <vt:lpstr>'Událost (1)'!Oblast_tisku</vt:lpstr>
      <vt:lpstr>'Událost (10)'!Oblast_tisku</vt:lpstr>
      <vt:lpstr>'Událost (11)'!Oblast_tisku</vt:lpstr>
      <vt:lpstr>'Událost (12)'!Oblast_tisku</vt:lpstr>
      <vt:lpstr>'Událost (13)'!Oblast_tisku</vt:lpstr>
      <vt:lpstr>'Událost (14)'!Oblast_tisku</vt:lpstr>
      <vt:lpstr>'Událost (15)'!Oblast_tisku</vt:lpstr>
      <vt:lpstr>'Událost (2)'!Oblast_tisku</vt:lpstr>
      <vt:lpstr>'Událost (3)'!Oblast_tisku</vt:lpstr>
      <vt:lpstr>'Událost (4)'!Oblast_tisku</vt:lpstr>
      <vt:lpstr>'Událost (5)'!Oblast_tisku</vt:lpstr>
      <vt:lpstr>'Událost (6)'!Oblast_tisku</vt:lpstr>
      <vt:lpstr>'Událost (7)'!Oblast_tisku</vt:lpstr>
      <vt:lpstr>'Událost (8)'!Oblast_tisku</vt:lpstr>
      <vt:lpstr>'Událost (9)'!Oblast_tisku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zejdlik</dc:creator>
  <cp:lastModifiedBy>zejdlik</cp:lastModifiedBy>
  <cp:lastPrinted>2016-06-22T07:55:25Z</cp:lastPrinted>
  <dcterms:created xsi:type="dcterms:W3CDTF">2015-03-30T11:43:26Z</dcterms:created>
  <dcterms:modified xsi:type="dcterms:W3CDTF">2016-07-26T11:53:59Z</dcterms:modified>
</cp:coreProperties>
</file>